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209" documentId="120_S{2AC9BD13-BADA-5192-A53E-5A8FF88502F6}" xr6:coauthVersionLast="47" xr6:coauthVersionMax="47" xr10:uidLastSave="{8E09C91B-01AF-4513-BA67-9DA8CEADE12F}"/>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5" i="5"/>
  <c r="G5" i="5"/>
  <c r="I5" i="5"/>
  <c r="J5" i="5"/>
  <c r="L5"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<sst xmlns="http://schemas.openxmlformats.org/spreadsheetml/2006/main" count="180277" uniqueCount="39123">
  <si>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</si>
  <si>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</si>
  <si>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</si>
  <si>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</si>
  <si>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</si>
  <si>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</si>
  <si>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</si>
  <si>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</si>
  <si>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</si>
  <si>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</si>
  <si>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</si>
  <si>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</si>
  <si>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</si>
  <si>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</si>
  <si>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</si>
  <si>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</si>
  <si>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</si>
  <si>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</si>
  <si>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</si>
  <si>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</si>
  <si>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</si>
  <si>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</si>
  <si>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</si>
  <si>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</si>
  <si>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</si>
  <si>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</si>
  <si>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</si>
  <si>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</si>
  <si>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</si>
  <si>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</si>
  <si>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</si>
  <si>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</si>
  <si>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</si>
  <si>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</si>
  <si>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</si>
  <si>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</si>
  <si>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</si>
  <si>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</si>
  <si>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</si>
  <si>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</si>
  <si>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</si>
  <si>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</si>
  <si>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</si>
  <si>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</si>
  <si>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</si>
  <si>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</si>
  <si>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</si>
  <si>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</si>
  <si>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</si>
  <si>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</si>
  <si>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</si>
  <si>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</si>
  <si>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</si>
  <si>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</si>
  <si>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</si>
  <si>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</si>
  <si>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</si>
  <si>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</si>
  <si>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</si>
  <si>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</si>
  <si>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</si>
  <si>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</si>
  <si>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</si>
  <si>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</si>
  <si>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</si>
  <si>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</si>
  <si>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</si>
  <si>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</si>
  <si>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</si>
  <si>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</si>
  <si>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</si>
  <si>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</si>
  <si>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</si>
  <si>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</si>
  <si>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</si>
  <si>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</si>
  <si>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</si>
  <si>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</si>
  <si>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</si>
  <si>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</si>
  <si>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</si>
  <si>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</si>
  <si>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</si>
  <si>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</si>
  <si>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</si>
  <si>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</si>
  <si>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</si>
  <si>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</si>
  <si>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</si>
  <si>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</si>
  <si>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</si>
  <si>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</si>
  <si>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</si>
  <si>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</si>
  <si>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</si>
  <si>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</si>
  <si>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</si>
  <si>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</si>
  <si>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</si>
  <si>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</si>
  <si>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</si>
  <si>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</si>
  <si>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</si>
  <si>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</si>
  <si>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</si>
  <si>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</si>
  <si>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</si>
  <si>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</si>
  <si>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</si>
  <si>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</si>
  <si>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</si>
  <si>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</si>
  <si>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</si>
  <si>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</si>
  <si>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</si>
  <si>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</si>
  <si>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</si>
  <si>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</si>
  <si>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</si>
  <si>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</si>
  <si>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</si>
  <si>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</si>
  <si>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</si>
  <si>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</si>
  <si>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</si>
  <si>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</si>
  <si>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</si>
  <si>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</si>
  <si>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</si>
  <si>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</si>
  <si>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</si>
  <si>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</si>
  <si>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</si>
  <si>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</si>
  <si>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</si>
  <si>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</si>
  <si>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</si>
  <si>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</si>
  <si>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</si>
  <si>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</si>
  <si>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</si>
  <si>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</si>
  <si>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</si>
  <si>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</si>
  <si>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</si>
  <si>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</si>
  <si>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</si>
  <si>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</si>
  <si>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</si>
  <si>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</si>
  <si>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</si>
  <si>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</si>
  <si>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</si>
  <si>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</si>
  <si>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</si>
  <si>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</si>
  <si>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</si>
  <si>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</si>
  <si>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</si>
  <si>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</si>
  <si>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</si>
  <si>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</si>
  <si>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</si>
  <si>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</si>
  <si>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</si>
  <si>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</si>
  <si>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</si>
  <si>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</si>
  <si>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</si>
  <si>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</si>
  <si>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</si>
  <si>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</si>
  <si>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</si>
  <si>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</si>
  <si>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</si>
  <si>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</si>
  <si>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</si>
  <si>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</si>
  <si>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</si>
  <si>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</si>
  <si>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</si>
  <si>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</si>
  <si>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</si>
  <si>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</si>
  <si>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</si>
  <si>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</si>
  <si>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</si>
  <si>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</si>
  <si>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</si>
  <si>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</si>
  <si>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</si>
  <si>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</si>
  <si>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</si>
  <si>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</si>
  <si>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</si>
  <si>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</si>
  <si>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</si>
  <si>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</si>
  <si>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</si>
  <si>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</si>
  <si>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</si>
  <si>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</si>
  <si>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</si>
  <si>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</si>
  <si>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</si>
  <si>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</si>
  <si>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</si>
  <si>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</si>
  <si>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</si>
  <si>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</si>
  <si>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</si>
  <si>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</si>
  <si>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</si>
  <si>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</si>
  <si>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</si>
  <si>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</si>
  <si>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</si>
  <si>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</si>
  <si>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</si>
  <si>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</si>
  <si>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</si>
  <si>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</si>
  <si>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</si>
  <si>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</si>
  <si>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</si>
  <si>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</si>
  <si>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</si>
  <si>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</si>
  <si>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</si>
  <si>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</si>
  <si>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</si>
  <si>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</si>
  <si>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</si>
  <si>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</si>
  <si>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</si>
  <si>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</si>
  <si>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</si>
  <si>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</si>
  <si>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</si>
  <si>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</si>
  <si>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</si>
  <si>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</si>
  <si>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</si>
  <si>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</si>
  <si>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</si>
  <si>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</si>
  <si>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</si>
  <si>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</si>
  <si>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</si>
  <si>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</si>
  <si>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</si>
  <si>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</si>
  <si>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</si>
  <si>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</si>
  <si>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</si>
  <si>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</si>
  <si>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</si>
  <si>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</si>
  <si>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</si>
  <si>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</si>
  <si>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</si>
  <si>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</si>
  <si>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</si>
  <si>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</si>
  <si>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</si>
  <si>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</si>
  <si>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</si>
  <si>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</si>
  <si>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</si>
  <si>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</si>
  <si>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</si>
  <si>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</si>
  <si>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</si>
  <si>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</si>
  <si>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</si>
  <si>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</si>
  <si>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</si>
  <si>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</si>
  <si>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</si>
  <si>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</si>
  <si>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</si>
  <si>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</si>
  <si>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</si>
  <si>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</si>
  <si>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</si>
  <si>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</si>
  <si>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</si>
  <si>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</si>
  <si>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</si>
  <si>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</si>
  <si>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</si>
  <si>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</si>
  <si>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</si>
  <si>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</si>
  <si>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</si>
  <si>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</si>
  <si>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</si>
  <si>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</si>
  <si>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</si>
  <si>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</si>
  <si>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</si>
  <si>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</si>
  <si>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</si>
  <si>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</si>
  <si>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</si>
  <si>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</si>
  <si>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</si>
  <si>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</si>
  <si>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</si>
  <si>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</si>
  <si>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</si>
  <si>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</si>
  <si>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</si>
  <si>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</si>
  <si>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</si>
  <si>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</si>
  <si>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</si>
  <si>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</si>
  <si>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</si>
  <si>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</si>
  <si>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</si>
  <si>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</si>
  <si>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</si>
  <si>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</si>
  <si>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</si>
  <si>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</si>
  <si>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</si>
  <si>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</si>
  <si>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</si>
  <si>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</si>
  <si>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</si>
  <si>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</si>
  <si>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</si>
  <si>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</si>
  <si>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</si>
  <si>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</si>
  <si>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</si>
  <si>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</si>
  <si>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</si>
  <si>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</si>
  <si>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</si>
  <si>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</si>
  <si>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</si>
  <si>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</si>
  <si>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</si>
  <si>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</si>
  <si>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</si>
  <si>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</si>
  <si>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</si>
  <si>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</si>
  <si>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</si>
  <si>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</si>
  <si>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</si>
  <si>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</si>
  <si>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</si>
  <si>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</si>
  <si>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</si>
  <si>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</si>
  <si>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</si>
  <si>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</si>
  <si>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</si>
  <si>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</si>
  <si>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</si>
  <si>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</si>
  <si>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</si>
  <si>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</si>
  <si>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</si>
  <si>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</si>
  <si>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</si>
  <si>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</si>
  <si>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</si>
  <si>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</si>
  <si>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</si>
  <si>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</si>
  <si>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</si>
  <si>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</si>
  <si>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</si>
  <si>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</si>
  <si>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</si>
  <si>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</si>
  <si>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</si>
  <si>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</si>
  <si>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</si>
  <si>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</si>
  <si>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</si>
  <si>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</si>
  <si>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</si>
  <si>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</si>
  <si>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</si>
  <si>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</si>
  <si>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</si>
  <si>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</si>
  <si>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</si>
  <si>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</si>
  <si>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</si>
  <si>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</si>
  <si>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</si>
  <si>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</si>
  <si>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</si>
  <si>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</si>
  <si>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</si>
  <si>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</si>
  <si>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</si>
  <si>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</si>
  <si>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</si>
  <si>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</si>
  <si>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</si>
  <si>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</si>
  <si>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</si>
  <si>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</si>
  <si>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</si>
  <si>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</si>
  <si>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</si>
  <si>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</si>
  <si>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</si>
  <si>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</si>
  <si>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</si>
  <si>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</si>
  <si>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</si>
  <si>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</si>
  <si>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</si>
  <si>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</si>
  <si>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</si>
  <si>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</si>
  <si>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</si>
  <si>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</si>
  <si>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</si>
  <si>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</si>
  <si>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</si>
  <si>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</si>
  <si>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</si>
  <si>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</si>
  <si>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</si>
  <si>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</si>
  <si>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</si>
  <si>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</si>
  <si>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</si>
  <si>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</si>
  <si>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</si>
  <si>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</si>
  <si>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</si>
  <si>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</si>
  <si>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</si>
  <si>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</si>
  <si>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</si>
  <si>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</si>
  <si>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</si>
  <si>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</si>
  <si>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</si>
  <si>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</si>
  <si>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</si>
  <si>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</si>
  <si>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</si>
  <si>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</si>
  <si>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</si>
  <si>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</si>
  <si>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</si>
  <si>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</si>
  <si>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</si>
  <si>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</si>
  <si>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</si>
  <si>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</si>
  <si>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</si>
  <si>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</si>
  <si>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</si>
  <si>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</si>
  <si>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</si>
  <si>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</si>
  <si>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</si>
  <si>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</si>
  <si>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</si>
  <si>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</si>
  <si>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</si>
  <si>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</si>
  <si>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</si>
  <si>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</si>
  <si>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</si>
  <si>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</si>
  <si>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</si>
  <si>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</si>
  <si>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</si>
  <si>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</si>
  <si>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</si>
  <si>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</si>
  <si>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</si>
  <si>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</si>
  <si>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</si>
  <si>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</si>
  <si>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</si>
  <si>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</si>
  <si>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</si>
  <si>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</si>
  <si>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</si>
  <si>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</si>
  <si>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</si>
  <si>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</si>
  <si>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</si>
  <si>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</si>
  <si>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</si>
  <si>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</si>
  <si>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</si>
  <si>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</si>
  <si>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</si>
  <si>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</si>
  <si>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</si>
  <si>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</si>
  <si>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</si>
  <si>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</si>
  <si>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</si>
  <si>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</si>
  <si>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</si>
  <si>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</si>
  <si>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</si>
  <si>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</si>
  <si>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</si>
  <si>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</si>
  <si>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</si>
  <si>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</si>
  <si>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</si>
  <si>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</si>
  <si>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</si>
  <si>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</si>
  <si>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</si>
  <si>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</si>
  <si>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</si>
  <si>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</si>
  <si>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</si>
  <si>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</si>
  <si>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</si>
  <si>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</si>
  <si>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</si>
  <si>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</si>
  <si>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</si>
  <si>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</si>
  <si>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</si>
  <si>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</si>
  <si>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</si>
  <si>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</si>
  <si>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</si>
  <si>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</si>
  <si>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</si>
  <si>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</si>
  <si>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</si>
  <si>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</si>
  <si>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</si>
  <si>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</si>
  <si>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</si>
  <si>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</si>
  <si>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</si>
  <si>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</si>
  <si>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</si>
  <si>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</si>
  <si>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</si>
  <si>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</si>
  <si>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</si>
  <si>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</si>
  <si>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</si>
  <si>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</si>
  <si>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</si>
  <si>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</si>
  <si>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</si>
  <si>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</si>
  <si>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</si>
  <si>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</si>
  <si>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</si>
  <si>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</si>
  <si>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</si>
  <si>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</si>
  <si>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</si>
  <si>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</si>
  <si>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</si>
  <si>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</si>
  <si>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</si>
  <si>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</si>
  <si>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</si>
  <si>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</si>
  <si>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</si>
  <si>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</si>
  <si>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</si>
  <si>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</si>
  <si>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</si>
  <si>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</si>
  <si>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</si>
  <si>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</si>
  <si>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</si>
  <si>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</si>
  <si>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</si>
  <si>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</si>
  <si>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</si>
  <si>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</si>
  <si>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</si>
  <si>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</si>
  <si>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</si>
  <si>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</si>
  <si>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</si>
  <si>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</si>
  <si>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</si>
  <si>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</si>
  <si>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</si>
  <si>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</si>
  <si>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</si>
  <si>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</si>
  <si>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</si>
  <si>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</si>
  <si>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</si>
  <si>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</si>
  <si>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</si>
  <si>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</si>
  <si>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</si>
  <si>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</si>
  <si>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</si>
  <si>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</si>
  <si>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</si>
  <si>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</si>
  <si>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</si>
  <si>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</si>
  <si>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</si>
  <si>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</si>
  <si>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</si>
  <si>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</si>
  <si>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</si>
  <si>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</si>
  <si>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</si>
  <si>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</si>
  <si>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</si>
  <si>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</si>
  <si>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</si>
  <si>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</si>
  <si>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</si>
  <si>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</si>
  <si>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</si>
  <si>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</si>
  <si>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</si>
  <si>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</si>
  <si>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</si>
  <si>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</si>
  <si>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</si>
  <si>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</si>
  <si>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</si>
  <si>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</si>
  <si>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</si>
  <si>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</si>
  <si>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</si>
  <si>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</si>
  <si>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</si>
  <si>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</si>
  <si>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</si>
  <si>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</si>
  <si>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</si>
  <si>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</si>
  <si>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</si>
  <si>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</si>
  <si>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</si>
  <si>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</si>
  <si>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</si>
  <si>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</si>
  <si>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</si>
  <si>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</si>
  <si>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</si>
  <si>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</si>
  <si>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</si>
  <si>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</si>
  <si>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</si>
  <si>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</si>
  <si>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</si>
  <si>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</si>
  <si>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</si>
  <si>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</si>
  <si>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</si>
  <si>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</si>
  <si>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</si>
  <si>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</si>
  <si>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</si>
  <si>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</si>
  <si>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</si>
  <si>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</si>
  <si>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</si>
  <si>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</si>
  <si>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</si>
  <si>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</si>
  <si>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</si>
  <si>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</si>
  <si>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</si>
  <si>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</si>
  <si>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</si>
  <si>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</si>
  <si>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</si>
  <si>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</si>
  <si>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</si>
  <si>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</si>
  <si>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</si>
  <si>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</si>
  <si>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</si>
  <si>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</si>
  <si>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</si>
  <si>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</si>
  <si>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</si>
  <si>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</si>
  <si>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</si>
  <si>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</si>
  <si>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</si>
  <si>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</si>
  <si>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</si>
  <si>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</si>
  <si>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</si>
  <si>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</si>
  <si>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</si>
  <si>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</si>
  <si>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</si>
  <si>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</si>
  <si>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</si>
  <si>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</si>
  <si>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</si>
  <si>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</si>
  <si>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</si>
  <si>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</si>
  <si>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</si>
  <si>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</si>
  <si>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</si>
  <si>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</si>
  <si>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</si>
  <si>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</si>
  <si>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</si>
  <si>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</si>
  <si>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</si>
  <si>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</si>
  <si>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</si>
  <si>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</si>
  <si>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</si>
  <si>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</si>
  <si>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</si>
  <si>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</si>
  <si>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</si>
  <si>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</si>
  <si>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</si>
  <si>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</si>
  <si>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</si>
  <si>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</si>
  <si>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</si>
  <si>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</si>
  <si>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</si>
  <si>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</si>
  <si>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</si>
  <si>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</si>
  <si>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</si>
  <si>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</si>
  <si>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</si>
  <si>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</si>
  <si>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</si>
  <si>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</si>
  <si>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</si>
  <si>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</si>
  <si>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</si>
  <si>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</si>
  <si>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</si>
  <si>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</si>
  <si>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</si>
  <si>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</si>
  <si>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</si>
  <si>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</si>
  <si>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</si>
  <si>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</si>
  <si>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</si>
  <si>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</si>
  <si>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</si>
  <si>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</si>
  <si>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</si>
  <si>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</si>
  <si>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</si>
  <si>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</si>
  <si>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</si>
  <si>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</si>
  <si>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</si>
  <si>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</si>
  <si>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</si>
  <si>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</si>
  <si>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</si>
  <si>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</si>
  <si>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</si>
  <si>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</si>
  <si>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</si>
  <si>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</si>
  <si>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</si>
  <si>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</si>
  <si>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</si>
  <si>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</si>
  <si>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</si>
  <si>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</si>
  <si>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</si>
  <si>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</si>
  <si>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</si>
  <si>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</si>
  <si>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</si>
  <si>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</si>
  <si>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</si>
  <si>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</si>
  <si>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</si>
  <si>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</si>
  <si>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</si>
  <si>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</si>
  <si>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</si>
  <si>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</si>
  <si>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</si>
  <si>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</si>
  <si>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</si>
  <si>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</si>
  <si>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</si>
  <si>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</si>
  <si>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</si>
  <si>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</si>
  <si>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</si>
  <si>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</si>
  <si>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</si>
  <si>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</si>
  <si>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</si>
  <si>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</si>
  <si>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</si>
  <si>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</si>
  <si>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</si>
  <si>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</si>
  <si>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</si>
  <si>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</si>
  <si>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</si>
  <si>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</si>
  <si>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</si>
  <si>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</si>
  <si>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</si>
  <si>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</si>
  <si>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</si>
  <si>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</si>
  <si>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</si>
  <si>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</si>
  <si>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</si>
  <si>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</si>
  <si>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</si>
  <si>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</si>
  <si>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</si>
  <si>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</si>
  <si>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</si>
  <si>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</si>
  <si>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</si>
  <si>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</si>
  <si>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</si>
  <si>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</si>
  <si>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</si>
  <si>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</si>
  <si>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</si>
  <si>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</si>
  <si>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</si>
  <si>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</si>
  <si>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</si>
  <si>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</si>
  <si>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</si>
  <si>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</si>
  <si>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</si>
  <si>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</si>
  <si>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</si>
  <si>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</si>
  <si>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</si>
  <si>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</si>
  <si>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</si>
  <si>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</si>
  <si>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</si>
  <si>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</si>
  <si>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</si>
  <si>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</si>
  <si>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</si>
  <si>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</si>
  <si>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</si>
  <si>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</si>
  <si>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</si>
  <si>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</si>
  <si>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</si>
  <si>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</si>
  <si>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</si>
  <si>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</si>
  <si>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</si>
  <si>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</si>
  <si>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</si>
  <si>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</si>
  <si>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</si>
  <si>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</si>
  <si>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</si>
  <si>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</si>
  <si>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</si>
  <si>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</si>
  <si>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</si>
  <si>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</si>
  <si>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</si>
  <si>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</si>
  <si>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</si>
  <si>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</si>
  <si>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</si>
  <si>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</si>
  <si>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</si>
  <si>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</si>
  <si>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</si>
  <si>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</si>
  <si>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</si>
  <si>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</si>
  <si>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</si>
  <si>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</si>
  <si>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</si>
  <si>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</si>
  <si>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</si>
  <si>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</si>
  <si>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</si>
  <si>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</si>
  <si>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</si>
  <si>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</si>
  <si>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</si>
  <si>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</si>
  <si>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</si>
  <si>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</si>
  <si>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</si>
  <si>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</si>
  <si>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</si>
  <si>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</si>
  <si>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</si>
  <si>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</si>
  <si>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</si>
  <si>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</si>
  <si>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</si>
  <si>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</si>
  <si>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</si>
  <si>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</si>
  <si>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</si>
  <si>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</si>
  <si>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</si>
  <si>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</si>
  <si>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</si>
  <si>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</si>
  <si>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</si>
  <si>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</si>
  <si>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</si>
  <si>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</si>
  <si>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</si>
  <si>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</si>
  <si>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</si>
  <si>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</si>
  <si>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</si>
  <si>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</si>
  <si>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</si>
  <si>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</si>
  <si>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</si>
  <si>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</si>
  <si>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</si>
  <si>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</si>
  <si>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</si>
  <si>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</si>
  <si>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</si>
  <si>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</si>
  <si>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</si>
  <si>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</si>
  <si>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</si>
  <si>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</si>
  <si>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</si>
  <si>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</si>
  <si>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</si>
  <si>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</si>
  <si>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</si>
  <si>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</si>
  <si>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</si>
  <si>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</si>
  <si>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</si>
  <si>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</si>
  <si>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</si>
  <si>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</si>
  <si>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</si>
  <si>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</si>
  <si>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</si>
  <si>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</si>
  <si>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</si>
  <si>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</si>
  <si>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</si>
  <si>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</si>
  <si>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</si>
  <si>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</si>
  <si>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</si>
  <si>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</si>
  <si>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</si>
  <si>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</si>
  <si>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</si>
  <si>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</si>
  <si>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</si>
  <si>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</si>
  <si>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</si>
  <si>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</si>
  <si>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</si>
  <si>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</si>
  <si>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</si>
  <si>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</si>
  <si>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</si>
  <si>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</si>
  <si>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</si>
  <si>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</si>
  <si>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</si>
  <si>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</si>
  <si>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</si>
  <si>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</si>
  <si>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</si>
  <si>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</si>
  <si>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</si>
  <si>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</si>
  <si>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</si>
  <si>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</si>
  <si>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</si>
  <si>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</si>
  <si>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</si>
  <si>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</si>
  <si>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</si>
  <si>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</si>
  <si>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</si>
  <si>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</si>
  <si>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</si>
  <si>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</si>
  <si>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</si>
  <si>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</si>
  <si>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</si>
  <si>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</si>
  <si>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</si>
  <si>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</si>
  <si>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</si>
  <si>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</si>
  <si>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</si>
  <si>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</si>
  <si>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</si>
  <si>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</si>
  <si>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</si>
  <si>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</si>
  <si>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</si>
  <si>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</si>
  <si>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</si>
  <si>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</si>
  <si>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</si>
  <si>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</si>
  <si>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</si>
  <si>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</si>
  <si>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</si>
  <si>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</si>
  <si>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</si>
  <si>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</si>
  <si>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</si>
  <si>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</si>
  <si>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</si>
  <si>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</si>
  <si>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</si>
  <si>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</si>
  <si>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</si>
  <si>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</si>
  <si>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</si>
  <si>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</si>
  <si>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</si>
  <si>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</si>
  <si>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</si>
  <si>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</si>
  <si>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</si>
  <si>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</si>
  <si>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</si>
  <si>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</si>
  <si>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</si>
  <si>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</si>
  <si>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</si>
  <si>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</si>
  <si>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</si>
  <si>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</si>
  <si>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</si>
  <si>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</si>
  <si>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</si>
  <si>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</si>
  <si>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</si>
  <si>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</si>
  <si>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</si>
  <si>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</si>
  <si>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</si>
  <si>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</si>
  <si>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</si>
  <si>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</si>
  <si>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</si>
  <si>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</si>
  <si>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</si>
  <si>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</si>
  <si>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</si>
  <si>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</si>
  <si>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</si>
  <si>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</si>
  <si>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</si>
  <si>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</si>
  <si>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</si>
  <si>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</si>
  <si>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</si>
  <si>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</si>
  <si>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</si>
  <si>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</si>
  <si>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</si>
  <si>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</si>
  <si>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</si>
  <si>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</si>
  <si>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</si>
  <si>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</si>
  <si>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</si>
  <si>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</si>
  <si>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</si>
  <si>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</si>
  <si>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</si>
  <si>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</si>
  <si>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</si>
  <si>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</si>
  <si>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</si>
  <si>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</si>
  <si>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</si>
  <si>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</si>
  <si>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</si>
  <si>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</si>
  <si>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</si>
  <si>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</si>
  <si>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</si>
  <si>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</si>
  <si>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</si>
  <si>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</si>
  <si>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</si>
  <si>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</si>
  <si>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</si>
  <si>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</si>
  <si>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</si>
  <si>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</si>
  <si>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</si>
  <si>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</si>
  <si>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</si>
  <si>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</si>
  <si>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</si>
  <si>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</si>
  <si>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</si>
  <si>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</si>
  <si>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</si>
  <si>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</si>
  <si>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</si>
  <si>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</si>
  <si>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</si>
  <si>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</si>
  <si>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</si>
  <si>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</si>
  <si>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</si>
  <si>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</si>
  <si>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</si>
  <si>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</si>
  <si>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</si>
  <si>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</si>
  <si>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</si>
  <si>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</si>
  <si>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</si>
  <si>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</si>
  <si>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</si>
  <si>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</si>
  <si>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</si>
  <si>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</si>
  <si>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</si>
  <si>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</si>
  <si>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</si>
  <si>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</si>
  <si>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</si>
  <si>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</si>
  <si>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</si>
  <si>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</si>
  <si>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</si>
  <si>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</si>
  <si>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</si>
  <si>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</si>
  <si>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</si>
  <si>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</si>
  <si>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</si>
  <si>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</si>
  <si>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</si>
  <si>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</si>
  <si>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</si>
  <si>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</si>
  <si>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</si>
  <si>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</si>
  <si>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</si>
  <si>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</si>
  <si>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</si>
  <si>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</si>
  <si>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</si>
  <si>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</si>
  <si>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</si>
  <si>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</si>
  <si>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</si>
  <si>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</si>
  <si>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</si>
  <si>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</si>
  <si>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</si>
  <si>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</si>
  <si>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</si>
  <si>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</si>
  <si>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</si>
  <si>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</si>
  <si>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</si>
  <si>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</si>
  <si>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</si>
  <si>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</si>
  <si>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</si>
  <si>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</si>
  <si>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</si>
  <si>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</si>
  <si>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</si>
  <si>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</si>
  <si>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</si>
  <si>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</si>
  <si>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</si>
  <si>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</si>
  <si>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</si>
  <si>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</si>
  <si>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</si>
  <si>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</si>
  <si>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</si>
  <si>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</si>
  <si>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</si>
  <si>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</si>
  <si>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</si>
  <si>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</si>
  <si>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</si>
  <si>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</si>
  <si>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</si>
  <si>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</si>
  <si>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</si>
  <si>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</si>
  <si>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</si>
  <si>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</si>
  <si>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</si>
  <si>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</si>
  <si>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</si>
  <si>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</si>
  <si>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</si>
  <si>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</si>
  <si>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</si>
  <si>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</si>
  <si>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</si>
  <si>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</si>
  <si>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</si>
  <si>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</si>
  <si>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</si>
  <si>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</si>
  <si>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</si>
  <si>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</si>
  <si>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</si>
  <si>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</si>
  <si>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</si>
  <si>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</si>
  <si>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</si>
  <si>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</si>
  <si>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</si>
  <si>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</si>
  <si>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</si>
  <si>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</si>
  <si>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</si>
  <si>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</si>
  <si>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</si>
  <si>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</si>
  <si>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</si>
  <si>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</si>
  <si>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</si>
  <si>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</si>
  <si>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</si>
  <si>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</si>
  <si>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</si>
  <si>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</si>
  <si>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</si>
  <si>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</si>
  <si>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</si>
  <si>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</si>
  <si>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</si>
  <si>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</si>
  <si>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</si>
  <si>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</si>
  <si>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</si>
  <si>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</si>
  <si>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</si>
  <si>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</si>
  <si>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</si>
  <si>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</si>
  <si>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</si>
  <si>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</si>
  <si>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</si>
  <si>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</si>
  <si>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</si>
  <si>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</si>
  <si>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</si>
  <si>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</si>
  <si>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</si>
  <si>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</si>
  <si>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</si>
  <si>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</si>
  <si>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</si>
  <si>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</si>
  <si>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</si>
  <si>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</si>
  <si>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</si>
  <si>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</si>
  <si>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</si>
  <si>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</si>
  <si>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</si>
  <si>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</si>
  <si>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</si>
  <si>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</si>
  <si>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</si>
  <si>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</si>
  <si>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</si>
  <si>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</si>
  <si>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</si>
  <si>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</si>
  <si>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</si>
  <si>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</si>
  <si>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</si>
  <si>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</si>
  <si>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</si>
  <si>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</si>
  <si>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</si>
  <si>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</si>
  <si>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</si>
  <si>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</si>
  <si>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</si>
  <si>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</si>
  <si>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</si>
  <si>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</si>
  <si>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</si>
  <si>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</si>
  <si>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</si>
  <si>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</si>
  <si>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</si>
  <si>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</si>
  <si>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</si>
  <si>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</si>
  <si>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</si>
  <si>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</si>
  <si>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</si>
  <si>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</si>
  <si>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</si>
  <si>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</si>
  <si>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</si>
  <si>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</si>
  <si>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</si>
  <si>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</si>
  <si>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</si>
  <si>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</si>
  <si>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</si>
  <si>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</si>
  <si>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</si>
  <si>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</si>
  <si>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</si>
  <si>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</si>
  <si>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</si>
  <si>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</si>
  <si>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</si>
  <si>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</si>
  <si>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</si>
  <si>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</si>
  <si>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</si>
  <si>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</si>
  <si>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</si>
  <si>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</si>
  <si>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</si>
  <si>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</si>
  <si>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</si>
  <si>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</si>
  <si>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</si>
  <si>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</si>
  <si>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</si>
  <si>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</si>
  <si>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</si>
  <si>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</si>
  <si>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</si>
  <si>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</si>
  <si>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</si>
  <si>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</si>
  <si>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</si>
  <si>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</si>
  <si>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</si>
  <si>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</si>
  <si>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</si>
  <si>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</si>
  <si>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</si>
  <si>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</si>
  <si>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</si>
  <si>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</si>
  <si>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</si>
  <si>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</si>
  <si>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</si>
  <si>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</si>
  <si>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</si>
  <si>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</si>
  <si>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</si>
  <si>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</si>
  <si>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</si>
  <si>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</si>
  <si>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</si>
  <si>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</si>
  <si>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</si>
  <si>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</si>
  <si>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</si>
  <si>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</si>
  <si>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</si>
  <si>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</si>
  <si>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</si>
  <si>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</si>
  <si>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</si>
  <si>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</si>
  <si>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</si>
  <si>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</si>
  <si>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</si>
  <si>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</si>
  <si>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</si>
  <si>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</si>
  <si>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</si>
  <si>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</si>
  <si>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</si>
  <si>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</si>
  <si>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</si>
  <si>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</si>
  <si>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</si>
  <si>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</si>
  <si>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</si>
  <si>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</si>
  <si>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</si>
  <si>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</si>
  <si>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</si>
  <si>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</si>
  <si>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</si>
  <si>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</si>
  <si>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</si>
  <si>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</si>
  <si>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</si>
  <si>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</si>
  <si>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</si>
  <si>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</si>
  <si>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</si>
  <si>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</si>
  <si>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</si>
  <si>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</si>
  <si>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</si>
  <si>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</si>
  <si>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</si>
  <si>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</si>
  <si>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</si>
  <si>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</si>
  <si>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</si>
  <si>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</si>
  <si>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</si>
  <si>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</si>
  <si>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</si>
  <si>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</si>
  <si>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</si>
  <si>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</si>
  <si>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</si>
  <si>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</si>
  <si>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</si>
  <si>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</si>
  <si>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</si>
  <si>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</si>
  <si>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</si>
  <si>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</si>
  <si>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</si>
  <si>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</si>
  <si>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</si>
  <si>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</si>
  <si>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</si>
  <si>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</si>
  <si>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</si>
  <si>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</si>
  <si>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</si>
  <si>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</si>
  <si>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</si>
  <si>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</si>
  <si>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</si>
  <si>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</si>
  <si>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</si>
  <si>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</si>
  <si>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</si>
  <si>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</si>
  <si>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</si>
  <si>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</si>
  <si>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</si>
  <si>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</si>
  <si>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</si>
  <si>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</si>
  <si>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</si>
  <si>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</si>
  <si>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</si>
  <si>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</si>
  <si>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</si>
  <si>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</si>
  <si>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</si>
  <si>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</si>
  <si>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</si>
  <si>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</si>
  <si>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</si>
  <si>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</si>
  <si>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</si>
  <si>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</si>
  <si>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</si>
  <si>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</si>
  <si>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</si>
  <si>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</si>
  <si>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</si>
  <si>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</si>
  <si>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</si>
  <si>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</si>
  <si>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</si>
  <si>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</si>
  <si>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</si>
  <si>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</si>
  <si>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</si>
  <si>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</si>
  <si>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</si>
  <si>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</si>
  <si>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</si>
  <si>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</si>
  <si>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</si>
  <si>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</si>
  <si>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</si>
  <si>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</si>
  <si>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</si>
  <si>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</si>
  <si>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</si>
  <si>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</si>
  <si>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</si>
  <si>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</si>
  <si>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</si>
  <si>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</si>
  <si>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</si>
  <si>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</si>
  <si>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</si>
  <si>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</si>
  <si>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</si>
  <si>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</si>
  <si>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</si>
  <si>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</si>
  <si>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</si>
  <si>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</si>
  <si>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</si>
  <si>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</si>
  <si>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</si>
  <si>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</si>
  <si>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</si>
  <si>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</si>
  <si>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</si>
  <si>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</si>
  <si>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</si>
  <si>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</si>
  <si>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</si>
  <si>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</si>
  <si>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</si>
  <si>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</si>
  <si>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</si>
  <si>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</si>
  <si>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</si>
  <si>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</si>
  <si>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</si>
  <si>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</si>
  <si>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</si>
  <si>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</si>
  <si>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</si>
  <si>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</si>
  <si>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</si>
  <si>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</si>
  <si>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</si>
  <si>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</si>
  <si>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</si>
  <si>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</si>
  <si>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</si>
  <si>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</si>
  <si>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</si>
  <si>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</si>
  <si>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</si>
  <si>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</si>
  <si>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</si>
  <si>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</si>
  <si>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</si>
  <si>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</si>
  <si>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</si>
  <si>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</si>
  <si>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</si>
  <si>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</si>
  <si>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</si>
  <si>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</si>
  <si>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</si>
  <si>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</si>
  <si>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</si>
  <si>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</si>
  <si>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</si>
  <si>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</si>
  <si>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</si>
  <si>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</si>
  <si>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</si>
  <si>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</si>
  <si>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</si>
  <si>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</si>
  <si>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</si>
  <si>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</si>
  <si>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</si>
  <si>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</si>
  <si>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</si>
  <si>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</si>
  <si>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</si>
  <si>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</si>
  <si>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</si>
  <si>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</si>
  <si>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</si>
  <si>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</si>
  <si>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</si>
  <si>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</si>
  <si>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</si>
  <si>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</si>
  <si>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</si>
  <si>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</si>
  <si>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</si>
  <si>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</si>
  <si>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</si>
  <si>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</si>
  <si>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</si>
  <si>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</si>
  <si>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</si>
  <si>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</si>
  <si>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</si>
  <si>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</si>
  <si>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</si>
  <si>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</si>
  <si>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</si>
  <si>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</si>
  <si>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</si>
  <si>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</si>
  <si>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</si>
  <si>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</si>
  <si>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</si>
  <si>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</si>
  <si>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</si>
  <si>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</si>
  <si>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</si>
  <si>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</si>
  <si>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</si>
  <si>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</si>
  <si>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</si>
  <si>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</si>
  <si>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</si>
  <si>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</si>
  <si>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</si>
  <si>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</si>
  <si>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</si>
  <si>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</si>
  <si>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</si>
  <si>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</si>
  <si>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</si>
  <si>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</si>
  <si>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</si>
  <si>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</si>
  <si>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</si>
  <si>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</si>
  <si>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</si>
  <si>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</si>
  <si>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</si>
  <si>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</si>
  <si>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</si>
  <si>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</si>
  <si>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</si>
  <si>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</si>
  <si>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</si>
  <si>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</si>
  <si>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</si>
  <si>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</si>
  <si>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</si>
  <si>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</si>
  <si>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</si>
  <si>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</si>
  <si>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</si>
  <si>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</si>
  <si>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</si>
  <si>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</si>
  <si>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</si>
  <si>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</si>
  <si>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</si>
  <si>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</si>
  <si>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</si>
  <si>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</si>
  <si>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</si>
  <si>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</si>
  <si>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</si>
  <si>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</si>
  <si>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</si>
  <si>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</si>
  <si>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</si>
  <si>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</si>
  <si>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</si>
  <si>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</si>
  <si>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</si>
  <si>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</si>
  <si>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</si>
  <si>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</si>
  <si>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</si>
  <si>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</si>
  <si>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</si>
  <si>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</si>
  <si>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</si>
  <si>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</si>
  <si>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</si>
  <si>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</si>
  <si>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</si>
  <si>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</si>
  <si>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</si>
  <si>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</si>
  <si>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</si>
  <si>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</si>
  <si>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</si>
  <si>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</si>
  <si>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</si>
  <si>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</si>
  <si>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</si>
  <si>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</si>
  <si>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</si>
  <si>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</si>
  <si>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</si>
  <si>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</si>
  <si>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</si>
  <si>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</si>
  <si>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</si>
  <si>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</si>
  <si>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</si>
  <si>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</si>
  <si>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</si>
  <si>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</si>
  <si>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</si>
  <si>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</si>
  <si>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</si>
  <si>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</si>
  <si>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</si>
  <si>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</si>
  <si>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</si>
  <si>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</si>
  <si>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</si>
  <si>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</si>
  <si>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</si>
  <si>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</si>
  <si>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</si>
  <si>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</si>
  <si>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</si>
  <si>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</si>
  <si>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</si>
  <si>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</si>
  <si>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</si>
  <si>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</si>
  <si>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</si>
  <si>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</si>
  <si>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</si>
  <si>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</si>
  <si>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</si>
  <si>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</si>
  <si>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</si>
  <si>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</si>
  <si>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</si>
  <si>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</si>
  <si>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</si>
  <si>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</si>
  <si>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</si>
  <si>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</si>
  <si>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</si>
  <si>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</si>
  <si>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</si>
  <si>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</si>
  <si>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</si>
  <si>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</si>
  <si>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</si>
  <si>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</si>
  <si>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</si>
  <si>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</si>
  <si>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</si>
  <si>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</si>
  <si>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</si>
  <si>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</si>
  <si>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</si>
  <si>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</si>
  <si>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</si>
  <si>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</si>
  <si>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</si>
  <si>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</si>
  <si>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</si>
  <si>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</si>
  <si>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</si>
  <si>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</si>
  <si>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</si>
  <si>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</si>
  <si>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</si>
  <si>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</si>
  <si>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</si>
  <si>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</si>
  <si>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</si>
  <si>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</si>
  <si>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</si>
  <si>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</si>
  <si>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</si>
  <si>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</si>
  <si>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</si>
  <si>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</si>
  <si>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</si>
  <si>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</si>
  <si>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</si>
  <si>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</si>
  <si>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</si>
  <si>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</si>
  <si>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</si>
  <si>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</si>
  <si>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</si>
  <si>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</si>
  <si>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</si>
  <si>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</si>
  <si>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</si>
  <si>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</si>
  <si>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</si>
  <si>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</si>
  <si>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</si>
  <si>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</si>
  <si>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</si>
  <si>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</si>
  <si>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</si>
  <si>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</si>
  <si>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</si>
  <si>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</si>
  <si>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</si>
  <si>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</si>
  <si>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</si>
  <si>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</si>
  <si>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</si>
  <si>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</si>
  <si>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</si>
  <si>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</si>
  <si>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</si>
  <si>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</si>
  <si>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</si>
  <si>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</si>
  <si>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</si>
  <si>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</si>
  <si>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</si>
  <si>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</si>
  <si>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</si>
  <si>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</si>
  <si>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</si>
  <si>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</si>
  <si>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</si>
  <si>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</si>
  <si>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</si>
  <si>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</si>
  <si>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</si>
  <si>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</si>
  <si>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</si>
  <si>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</si>
  <si>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</si>
  <si>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</si>
  <si>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</si>
  <si>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</si>
  <si>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</si>
  <si>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</si>
  <si>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</si>
  <si>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</si>
  <si>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</si>
  <si>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</si>
  <si>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</si>
  <si>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</si>
  <si>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</si>
  <si>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</si>
  <si>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</si>
  <si>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</si>
  <si>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</si>
  <si>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</si>
  <si>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</si>
  <si>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</si>
  <si>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</si>
  <si>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</si>
  <si>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</si>
  <si>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</si>
  <si>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</si>
  <si>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</si>
  <si>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</si>
  <si>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</si>
  <si>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</si>
  <si>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</si>
  <si>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</si>
  <si>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</si>
  <si>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</si>
  <si>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</si>
  <si>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</si>
  <si>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</si>
  <si>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</si>
  <si>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</si>
  <si>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</si>
  <si>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</si>
  <si>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</si>
  <si>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</si>
  <si>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</si>
  <si>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</si>
  <si>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</si>
  <si>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</si>
  <si>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</si>
  <si>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</si>
  <si>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</si>
  <si>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</si>
  <si>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</si>
  <si>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</si>
  <si>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</si>
  <si>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</si>
  <si>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</si>
  <si>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</si>
  <si>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</si>
  <si>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</si>
  <si>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</si>
  <si>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</si>
  <si>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</si>
  <si>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</si>
  <si>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</si>
  <si>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</si>
  <si>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</si>
  <si>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</si>
  <si>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</si>
  <si>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</si>
  <si>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</si>
  <si>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</si>
  <si>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</si>
  <si>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</si>
  <si>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</si>
  <si>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</si>
  <si>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</si>
  <si>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</si>
  <si>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</si>
  <si>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</si>
  <si>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</si>
  <si>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</si>
  <si>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</si>
  <si>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</si>
  <si>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</si>
  <si>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</si>
  <si>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</si>
  <si>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</si>
  <si>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</si>
  <si>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</si>
  <si>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</si>
  <si>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</si>
  <si>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</si>
  <si>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</si>
  <si>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</si>
  <si>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</si>
  <si>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</si>
  <si>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</si>
  <si>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</si>
  <si>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</si>
  <si>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</si>
  <si>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</si>
  <si>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</si>
  <si>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</si>
  <si>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</si>
  <si>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</si>
  <si>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</si>
  <si>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</si>
  <si>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</si>
  <si>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</si>
  <si>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</si>
  <si>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</si>
  <si>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</si>
  <si>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</si>
  <si>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</si>
  <si>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</si>
  <si>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</si>
  <si>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</si>
  <si>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</si>
  <si>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</si>
  <si>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</si>
  <si>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</si>
  <si>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</si>
  <si>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</si>
  <si>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</si>
  <si>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</si>
  <si>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</si>
  <si>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</si>
  <si>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</si>
  <si>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</si>
  <si>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</si>
  <si>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</si>
  <si>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</si>
  <si>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</si>
  <si>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</si>
  <si>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</si>
  <si>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</si>
  <si>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</si>
  <si>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</si>
  <si>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</si>
  <si>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</si>
  <si>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</si>
  <si>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</si>
  <si>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</si>
  <si>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</si>
  <si>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</si>
  <si>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</si>
  <si>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</si>
  <si>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</si>
  <si>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</si>
  <si>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</si>
  <si>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</si>
  <si>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</si>
  <si>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</si>
  <si>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</si>
  <si>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</si>
  <si>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</si>
  <si>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</si>
  <si>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</si>
  <si>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</si>
  <si>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</si>
  <si>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</si>
  <si>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</si>
  <si>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</si>
  <si>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</si>
  <si>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</si>
  <si>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</si>
  <si>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</si>
  <si>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</si>
  <si>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</si>
  <si>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</si>
  <si>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</si>
  <si>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</si>
  <si>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</si>
  <si>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</si>
  <si>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</si>
  <si>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</si>
  <si>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</si>
  <si>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</si>
  <si>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</si>
  <si>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</si>
  <si>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</si>
  <si>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</si>
  <si>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</si>
  <si>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</si>
  <si>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</si>
  <si>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</si>
  <si>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</si>
  <si>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</si>
  <si>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</si>
  <si>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</si>
  <si>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</si>
  <si>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</si>
  <si>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</si>
  <si>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</si>
  <si>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</si>
  <si>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</si>
  <si>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</si>
  <si>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</si>
  <si>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</si>
  <si>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</si>
  <si>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</si>
  <si>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</si>
  <si>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</si>
  <si>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</si>
  <si>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</si>
  <si>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</si>
  <si>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</si>
  <si>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</si>
  <si>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</si>
  <si>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</si>
  <si>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</si>
  <si>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</si>
  <si>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</si>
  <si>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</si>
  <si>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</si>
  <si>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</si>
  <si>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</si>
  <si>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</si>
  <si>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</si>
  <si>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</si>
  <si>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</si>
  <si>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</si>
  <si>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</si>
  <si>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</si>
  <si>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</si>
  <si>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</si>
  <si>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</si>
  <si>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</si>
  <si>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</si>
  <si>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</si>
  <si>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</si>
  <si>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</si>
  <si>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</si>
  <si>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</si>
  <si>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</si>
  <si>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</si>
  <si>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</si>
  <si>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</si>
  <si>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</si>
  <si>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</si>
  <si>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</si>
  <si>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</si>
  <si>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</si>
  <si>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</si>
  <si>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</si>
  <si>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</si>
  <si>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</si>
  <si>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</si>
  <si>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</si>
  <si>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</si>
  <si>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</si>
  <si>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</si>
  <si>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</si>
  <si>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</si>
  <si>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</si>
  <si>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</si>
  <si>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</si>
  <si>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</si>
  <si>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</si>
  <si>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</si>
  <si>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</si>
  <si>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</si>
  <si>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</si>
  <si>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</si>
  <si>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</si>
  <si>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</si>
  <si>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</si>
  <si>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</si>
  <si>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</si>
  <si>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</si>
  <si>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</si>
  <si>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</si>
  <si>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</si>
  <si>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</si>
  <si>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</si>
  <si>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</si>
  <si>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</si>
  <si>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</si>
  <si>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</si>
  <si>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</si>
  <si>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</si>
  <si>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</si>
  <si>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</si>
  <si>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</si>
  <si>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</si>
  <si>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</si>
  <si>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</si>
  <si>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</si>
  <si>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</si>
  <si>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</si>
  <si>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</si>
  <si>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</si>
  <si>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</si>
  <si>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</si>
  <si>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</si>
  <si>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</si>
  <si>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</si>
  <si>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</si>
  <si>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</si>
  <si>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</si>
  <si>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</si>
  <si>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</si>
  <si>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</si>
  <si>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</si>
  <si>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</si>
  <si>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</si>
  <si>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</si>
  <si>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</si>
  <si>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</si>
  <si>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</si>
  <si>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</si>
  <si>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</si>
  <si>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</si>
  <si>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</si>
  <si>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</si>
  <si>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</si>
  <si>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</si>
  <si>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</si>
  <si>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</si>
  <si>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</si>
  <si>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</si>
  <si>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</si>
  <si>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</si>
  <si>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</si>
  <si>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</si>
  <si>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</si>
  <si>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</si>
  <si>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</si>
  <si>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</si>
  <si>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</si>
  <si>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</si>
  <si>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</si>
  <si>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</si>
  <si>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</si>
  <si>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</si>
  <si>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</si>
  <si>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</si>
  <si>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</si>
  <si>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</si>
  <si>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</si>
  <si>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</si>
  <si>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</si>
  <si>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</si>
  <si>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</si>
  <si>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</si>
  <si>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</si>
  <si>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</si>
  <si>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</si>
  <si>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</si>
  <si>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</si>
  <si>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</si>
  <si>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</si>
  <si>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</si>
  <si>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</si>
  <si>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</si>
  <si>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</si>
  <si>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</si>
  <si>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</si>
  <si>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</si>
  <si>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</si>
  <si>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</si>
  <si>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</si>
  <si>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</si>
  <si>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</si>
  <si>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</si>
  <si>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</si>
  <si>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</si>
  <si>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</si>
  <si>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</si>
  <si>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</si>
  <si>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</si>
  <si>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</si>
  <si>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</si>
  <si>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</si>
  <si>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</si>
  <si>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</si>
  <si>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</si>
  <si>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</si>
  <si>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</si>
  <si>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</si>
  <si>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</si>
  <si>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</si>
  <si>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</si>
  <si>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</si>
  <si>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</si>
  <si>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</si>
  <si>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</si>
  <si>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</si>
  <si>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</si>
  <si>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</si>
  <si>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</si>
  <si>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</si>
  <si>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</si>
  <si>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</si>
  <si>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</si>
  <si>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</si>
  <si>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</si>
  <si>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</si>
  <si>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</si>
  <si>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</si>
  <si>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</si>
  <si>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</si>
  <si>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</si>
  <si>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</si>
  <si>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</si>
  <si>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</si>
  <si>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</si>
  <si>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</si>
  <si>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</si>
  <si>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</si>
  <si>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</si>
  <si>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</si>
  <si>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</si>
  <si>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</si>
  <si>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</si>
  <si>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</si>
  <si>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</si>
  <si>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</si>
  <si>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</si>
  <si>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</si>
  <si>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</si>
  <si>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</si>
  <si>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</si>
  <si>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</si>
  <si>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</si>
  <si>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</si>
  <si>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</si>
  <si>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</si>
  <si>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</si>
  <si>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</si>
  <si>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</si>
  <si>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</si>
  <si>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</si>
  <si>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</si>
  <si>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</si>
  <si>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</si>
  <si>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</si>
  <si>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</si>
  <si>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</si>
  <si>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</si>
  <si>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</si>
  <si>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</si>
  <si>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</si>
  <si>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</si>
  <si>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</si>
  <si>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</si>
  <si>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</si>
  <si>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</si>
  <si>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</si>
  <si>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</si>
  <si>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</si>
  <si>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</si>
  <si>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</si>
  <si>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</si>
  <si>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</si>
  <si>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</si>
  <si>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</si>
  <si>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</si>
  <si>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</si>
  <si>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</si>
  <si>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</si>
  <si>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</si>
  <si>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</si>
  <si>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</si>
  <si>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</si>
  <si>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</si>
  <si>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</si>
  <si>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</si>
  <si>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</si>
  <si>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</si>
  <si>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</si>
  <si>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</si>
  <si>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</si>
  <si>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</si>
  <si>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</si>
  <si>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</si>
  <si>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</si>
  <si>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</si>
  <si>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</si>
  <si>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</si>
  <si>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</si>
  <si>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</si>
  <si>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</si>
  <si>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</si>
  <si>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</si>
  <si>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</si>
  <si>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</si>
  <si>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</si>
  <si>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</si>
  <si>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</si>
  <si>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</si>
  <si>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</si>
  <si>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</si>
  <si>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</si>
  <si>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</si>
  <si>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</si>
  <si>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</si>
  <si>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</si>
  <si>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</si>
  <si>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</si>
  <si>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</si>
  <si>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</si>
  <si>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</si>
  <si>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</si>
  <si>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</si>
  <si>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</si>
  <si>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</si>
  <si>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</si>
  <si>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</si>
  <si>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</si>
  <si>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</si>
  <si>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</si>
  <si>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</si>
  <si>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</si>
  <si>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</si>
  <si>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</si>
  <si>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</si>
  <si>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</si>
  <si>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</si>
  <si>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</si>
  <si>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</si>
  <si>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</si>
  <si>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</si>
  <si>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</si>
  <si>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</si>
  <si>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</si>
  <si>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</si>
  <si>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</si>
  <si>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</si>
  <si>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</si>
  <si>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</si>
  <si>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</si>
  <si>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</si>
  <si>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</si>
  <si>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</si>
  <si>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</si>
  <si>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</si>
  <si>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</si>
  <si>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</si>
  <si>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</si>
  <si>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</si>
  <si>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</si>
  <si>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</si>
  <si>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</si>
  <si>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</si>
  <si>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</si>
  <si>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</si>
  <si>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</si>
  <si>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</si>
  <si>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</si>
  <si>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</si>
  <si>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</si>
  <si>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</si>
  <si>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</si>
  <si>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</si>
  <si>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</si>
  <si>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</si>
  <si>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</si>
  <si>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</si>
  <si>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</si>
  <si>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</si>
  <si>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</si>
  <si>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</si>
  <si>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</si>
  <si>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</si>
  <si>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</si>
  <si>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</si>
  <si>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</si>
  <si>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</si>
  <si>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</si>
  <si>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</si>
  <si>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</si>
  <si>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</si>
  <si>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</si>
  <si>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</si>
  <si>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</si>
  <si>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</si>
  <si>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</si>
  <si>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</si>
  <si>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</si>
  <si>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</si>
  <si>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</si>
  <si>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</si>
  <si>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</si>
  <si>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</si>
  <si>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</si>
  <si>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</si>
  <si>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</si>
  <si>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</si>
  <si>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</si>
  <si>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</si>
  <si>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</si>
  <si>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</si>
  <si>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</si>
  <si>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</si>
  <si>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</si>
  <si>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</si>
  <si>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</si>
  <si>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</si>
  <si>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</si>
  <si>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</si>
  <si>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</si>
  <si>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</si>
  <si>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</si>
  <si>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</si>
  <si>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</si>
  <si>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</si>
  <si>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</si>
  <si>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</si>
  <si>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</si>
  <si>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</si>
  <si>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</si>
  <si>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</si>
  <si>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</si>
  <si>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</si>
  <si>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</si>
  <si>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</si>
  <si>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</si>
  <si>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</si>
  <si>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</si>
  <si>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</si>
  <si>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</si>
  <si>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</si>
  <si>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</si>
  <si>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</si>
  <si>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</si>
  <si>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</si>
  <si>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</si>
  <si>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</si>
  <si>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</si>
  <si>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</si>
  <si>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</si>
  <si>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</si>
  <si>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</si>
  <si>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</si>
  <si>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</si>
  <si>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</si>
  <si>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</si>
  <si>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</si>
  <si>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</si>
  <si>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</si>
  <si>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</si>
  <si>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</si>
  <si>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</si>
  <si>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</si>
  <si>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</si>
  <si>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</si>
  <si>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</si>
  <si>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</si>
  <si>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</si>
  <si>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</si>
  <si>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</si>
  <si>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</si>
  <si>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</si>
  <si>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</si>
  <si>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</si>
  <si>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</si>
  <si>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</si>
  <si>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</si>
  <si>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</si>
  <si>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</si>
  <si>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</si>
  <si>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</si>
  <si>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</si>
  <si>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</si>
  <si>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</si>
  <si>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</si>
  <si>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</si>
  <si>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</si>
  <si>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</si>
  <si>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</si>
  <si>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</si>
  <si>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</si>
  <si>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</si>
  <si>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</si>
  <si>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</si>
  <si>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</si>
  <si>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</si>
  <si>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</si>
  <si>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</si>
  <si>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</si>
  <si>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</si>
  <si>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</si>
  <si>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</si>
  <si>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</si>
  <si>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</si>
  <si>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</si>
  <si>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</si>
  <si>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</si>
  <si>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</si>
  <si>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</si>
  <si>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</si>
  <si>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</si>
  <si>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</si>
  <si>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</si>
  <si>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</si>
  <si>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</si>
  <si>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</si>
  <si>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</si>
  <si>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</si>
  <si>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</si>
  <si>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</si>
  <si>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</si>
  <si>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</si>
  <si>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</si>
  <si>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</si>
  <si>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</si>
  <si>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</si>
  <si>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</si>
  <si>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</si>
  <si>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</si>
  <si>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</si>
  <si>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</si>
  <si>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</si>
  <si>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</si>
  <si>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</si>
  <si>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</si>
  <si>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</si>
  <si>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</si>
  <si>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</si>
  <si>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</si>
  <si>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</si>
  <si>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</si>
  <si>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</si>
  <si>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</si>
  <si>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</si>
  <si>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</si>
  <si>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</si>
  <si>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</si>
  <si>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</si>
  <si>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</si>
  <si>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</si>
  <si>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</si>
  <si>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</si>
  <si>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</si>
  <si>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</si>
  <si>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</si>
  <si>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</si>
  <si>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</si>
  <si>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</si>
  <si>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</si>
  <si>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</si>
  <si>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</si>
  <si>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</si>
  <si>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</si>
  <si>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</si>
  <si>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</si>
  <si>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</si>
  <si>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</si>
  <si>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</si>
  <si>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</si>
  <si>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</si>
  <si>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</si>
  <si>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</si>
  <si>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</si>
  <si>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</si>
  <si>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</si>
  <si>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</si>
  <si>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</si>
  <si>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</si>
  <si>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</si>
  <si>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</si>
  <si>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</si>
  <si>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</si>
  <si>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</si>
  <si>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</si>
  <si>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</si>
  <si>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</si>
  <si>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</si>
  <si>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</si>
  <si>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</si>
  <si>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</si>
  <si>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</si>
  <si>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</si>
  <si>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</si>
  <si>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</si>
  <si>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</si>
  <si>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</si>
  <si>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</si>
  <si>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</si>
  <si>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</si>
  <si>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</si>
  <si>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</si>
  <si>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</si>
  <si>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</si>
  <si>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</si>
  <si>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</si>
  <si>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</si>
  <si>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</si>
  <si>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</si>
  <si>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</si>
  <si>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</si>
  <si>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</si>
  <si>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</si>
  <si>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</si>
  <si>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</si>
  <si>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</si>
  <si>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</si>
  <si>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</si>
  <si>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</si>
  <si>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</si>
  <si>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</si>
  <si>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</si>
  <si>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</si>
  <si>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</si>
  <si>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</si>
  <si>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</si>
  <si>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</si>
  <si>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</si>
  <si>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</si>
  <si>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</si>
  <si>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</si>
  <si>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</si>
  <si>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</si>
  <si>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</si>
  <si>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</si>
  <si>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</si>
  <si>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</si>
  <si>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</si>
  <si>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</si>
  <si>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</si>
  <si>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</si>
  <si>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</si>
  <si>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</si>
  <si>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</si>
  <si>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</si>
  <si>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</si>
  <si>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</si>
  <si>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</si>
  <si>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</si>
  <si>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</si>
  <si>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</si>
  <si>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</si>
  <si>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</si>
  <si>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</si>
  <si>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</si>
  <si>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</si>
  <si>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</si>
  <si>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</si>
  <si>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</si>
  <si>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</si>
  <si>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</si>
  <si>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</si>
  <si>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</si>
  <si>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</si>
  <si>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</si>
  <si>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</si>
  <si>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</si>
  <si>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</si>
  <si>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</si>
  <si>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</si>
  <si>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</si>
  <si>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</si>
  <si>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</si>
  <si>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</si>
  <si>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</si>
  <si>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</si>
  <si>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</si>
  <si>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</si>
  <si>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</si>
  <si>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</si>
  <si>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</si>
  <si>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</si>
  <si>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</si>
  <si>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</si>
  <si>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</si>
  <si>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</si>
  <si>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</si>
  <si>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</si>
  <si>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</si>
  <si>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</si>
  <si>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</si>
  <si>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</si>
  <si>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</si>
  <si>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</si>
  <si>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</si>
  <si>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</si>
  <si>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</si>
  <si>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</si>
  <si>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</si>
  <si>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</si>
  <si>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</si>
  <si>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</si>
  <si>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</si>
  <si>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</si>
  <si>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</si>
  <si>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</si>
  <si>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</si>
  <si>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</si>
  <si>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</si>
  <si>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</si>
  <si>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</si>
  <si>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</si>
  <si>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</si>
  <si>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</si>
  <si>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</si>
  <si>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</si>
  <si>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</si>
  <si>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</si>
  <si>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</si>
  <si>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</si>
  <si>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</si>
  <si>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</si>
  <si>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</si>
  <si>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</si>
  <si>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</si>
  <si>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</si>
  <si>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</si>
  <si>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</si>
  <si>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</si>
  <si>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</si>
  <si>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</si>
  <si>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</si>
  <si>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</si>
  <si>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</si>
  <si>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</si>
  <si>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</si>
  <si>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</si>
  <si>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</si>
  <si>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</si>
  <si>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</si>
  <si>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</si>
  <si>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</si>
  <si>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</si>
  <si>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</si>
  <si>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</si>
  <si>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</si>
  <si>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</si>
  <si>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</si>
  <si>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</si>
  <si>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</si>
  <si>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</si>
  <si>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</si>
  <si>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</si>
  <si>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</si>
  <si>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</si>
  <si>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</si>
  <si>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</si>
  <si>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</si>
  <si>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</si>
  <si>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</si>
  <si>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</si>
  <si>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</si>
  <si>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</si>
  <si>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</si>
  <si>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</si>
  <si>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</si>
  <si>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</si>
  <si>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</si>
  <si>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</si>
  <si>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</si>
  <si>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</si>
  <si>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</si>
  <si>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</si>
  <si>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</si>
  <si>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</si>
  <si>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</si>
  <si>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</si>
  <si>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</si>
  <si>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</si>
  <si>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</si>
  <si>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</si>
  <si>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</si>
  <si>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</si>
  <si>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</si>
  <si>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</si>
  <si>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</si>
  <si>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</si>
  <si>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</si>
  <si>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</si>
  <si>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</si>
  <si>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</si>
  <si>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</si>
  <si>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</si>
  <si>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</si>
  <si>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</si>
  <si>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</si>
  <si>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</si>
  <si>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</si>
  <si>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</si>
  <si>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</si>
  <si>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</si>
  <si>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</si>
  <si>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</si>
  <si>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</si>
  <si>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</si>
  <si>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</si>
  <si>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</si>
  <si>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</si>
  <si>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</si>
  <si>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</si>
  <si>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</si>
  <si>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</si>
  <si>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</si>
  <si>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</si>
  <si>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</si>
  <si>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</si>
  <si>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</si>
  <si>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</si>
  <si>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</si>
  <si>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</si>
  <si>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</si>
  <si>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</si>
  <si>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</si>
  <si>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</si>
  <si>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</si>
  <si>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</si>
  <si>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</si>
  <si>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</si>
  <si>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</si>
  <si>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</si>
  <si>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</si>
  <si>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</si>
  <si>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</si>
  <si>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</si>
  <si>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</si>
  <si>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</si>
  <si>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</si>
  <si>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</si>
  <si>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</si>
  <si>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</si>
  <si>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</si>
  <si>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</si>
  <si>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</si>
  <si>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</si>
  <si>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</si>
  <si>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</si>
  <si>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</si>
  <si>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</si>
  <si>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</si>
  <si>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</si>
  <si>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</si>
  <si>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</si>
  <si>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</si>
  <si>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</si>
  <si>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</si>
  <si>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</si>
  <si>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</si>
  <si>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</si>
  <si>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</si>
  <si>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</si>
  <si>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</si>
  <si>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</si>
  <si>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</si>
  <si>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</si>
  <si>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</si>
  <si>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</si>
  <si>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</si>
  <si>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</si>
  <si>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</si>
  <si>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</si>
  <si>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</si>
  <si>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</si>
  <si>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</si>
  <si>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</si>
  <si>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</si>
  <si>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</si>
  <si>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</si>
  <si>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</si>
  <si>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</si>
  <si>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</si>
  <si>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</si>
  <si>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</si>
  <si>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</si>
  <si>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</si>
  <si>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</si>
  <si>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</si>
  <si>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</si>
  <si>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</si>
  <si>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</si>
  <si>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</si>
  <si>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</si>
  <si>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</si>
  <si>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</si>
  <si>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</si>
  <si>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</si>
  <si>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</si>
  <si>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</si>
  <si>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</si>
  <si>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</si>
  <si>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</si>
  <si>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</si>
  <si>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</si>
  <si>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</si>
  <si>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</si>
  <si>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</si>
  <si>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</si>
  <si>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</si>
  <si>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</si>
  <si>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</si>
  <si>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</si>
  <si>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</si>
  <si>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</si>
  <si>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</si>
  <si>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</si>
  <si>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</si>
  <si>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</si>
  <si>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</si>
  <si>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</si>
  <si>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</si>
  <si>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</si>
  <si>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</si>
  <si>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</si>
  <si>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</si>
  <si>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</si>
  <si>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</si>
  <si>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</si>
  <si>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</si>
  <si>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</si>
  <si>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</si>
  <si>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</si>
  <si>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</si>
  <si>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</si>
  <si>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</si>
  <si>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</si>
  <si>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</si>
  <si>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</si>
  <si>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</si>
  <si>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</si>
  <si>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</si>
  <si>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</si>
  <si>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</si>
  <si>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</si>
  <si>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</si>
  <si>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</si>
  <si>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</si>
  <si>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</si>
  <si>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</si>
  <si>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</si>
  <si>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</si>
  <si>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</si>
  <si>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</si>
  <si>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</si>
  <si>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</si>
  <si>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</si>
  <si>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</si>
  <si>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</si>
  <si>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</si>
  <si>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</si>
  <si>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</si>
  <si>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</si>
  <si>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</si>
  <si>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</si>
  <si>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</si>
  <si>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</si>
  <si>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</si>
  <si>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</si>
  <si>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</si>
  <si>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</si>
  <si>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</si>
  <si>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</si>
  <si>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</si>
  <si>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</si>
  <si>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</si>
  <si>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</si>
  <si>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</si>
  <si>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</si>
  <si>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</si>
  <si>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</si>
  <si>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</si>
  <si>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</si>
  <si>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</si>
  <si>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</si>
  <si>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</si>
  <si>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</si>
  <si>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</si>
  <si>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</si>
  <si>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</si>
  <si>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</si>
  <si>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</si>
  <si>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</si>
  <si>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</si>
  <si>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</si>
  <si>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</si>
  <si>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</si>
  <si>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</si>
  <si>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</si>
  <si>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</si>
  <si>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</si>
  <si>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</si>
  <si>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</si>
  <si>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</si>
  <si>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</si>
  <si>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</si>
  <si>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</si>
  <si>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</si>
  <si>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</si>
  <si>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</si>
  <si>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</si>
  <si>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</si>
  <si>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</si>
  <si>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</si>
  <si>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</si>
  <si>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</si>
  <si>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</si>
  <si>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</si>
  <si>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</si>
  <si>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</si>
  <si>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</si>
  <si>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</si>
  <si>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</si>
  <si>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</si>
  <si>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</si>
  <si>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</si>
  <si>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</si>
  <si>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</si>
  <si>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</si>
  <si>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</si>
  <si>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</si>
  <si>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</si>
  <si>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</si>
  <si>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</si>
  <si>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</si>
  <si>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</si>
  <si>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</si>
  <si>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</si>
  <si>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</si>
  <si>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</si>
  <si>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</si>
  <si>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</si>
  <si>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</si>
  <si>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</si>
  <si>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</si>
  <si>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</si>
  <si>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</si>
  <si>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</si>
  <si>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</si>
  <si>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</si>
  <si>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</si>
  <si>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</si>
  <si>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</si>
  <si>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</si>
  <si>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</si>
  <si>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</si>
  <si>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</si>
  <si>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</si>
  <si>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</si>
  <si>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</si>
  <si>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</si>
  <si>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</si>
  <si>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</si>
  <si>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</si>
  <si>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</si>
  <si>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</si>
  <si>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</si>
  <si>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</si>
  <si>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</si>
  <si>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</si>
  <si>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</si>
  <si>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</si>
  <si>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</si>
  <si>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</si>
  <si>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</si>
  <si>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</si>
  <si>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</si>
  <si>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</si>
  <si>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</si>
  <si>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</si>
  <si>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</si>
  <si>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</si>
  <si>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</si>
  <si>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</si>
  <si>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</si>
  <si>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</si>
  <si>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</si>
  <si>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</si>
  <si>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</si>
  <si>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</si>
  <si>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</si>
  <si>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</si>
  <si>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</si>
  <si>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</si>
  <si>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</si>
  <si>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</si>
  <si>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</si>
  <si>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</si>
  <si>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</si>
  <si>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</si>
  <si>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</si>
  <si>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</si>
  <si>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</si>
  <si>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</si>
  <si>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</si>
  <si>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</si>
  <si>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</si>
  <si>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</si>
  <si>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</si>
  <si>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</si>
  <si>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</si>
  <si>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</si>
  <si>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</si>
  <si>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</si>
  <si>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</si>
  <si>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</si>
  <si>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</si>
  <si>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</si>
  <si>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</si>
  <si>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</si>
  <si>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</si>
  <si>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</si>
  <si>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</si>
  <si>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</si>
  <si>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</si>
  <si>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</si>
  <si>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</si>
  <si>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</si>
  <si>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</si>
  <si>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</si>
  <si>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</si>
  <si>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</si>
  <si>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</si>
  <si>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</si>
  <si>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</si>
  <si>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</si>
  <si>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</si>
  <si>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</si>
  <si>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</si>
  <si>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</si>
  <si>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</si>
  <si>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</si>
  <si>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</si>
  <si>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</si>
  <si>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</si>
  <si>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</si>
  <si>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</si>
  <si>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</si>
  <si>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</si>
  <si>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</si>
  <si>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</si>
  <si>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</si>
  <si>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</si>
  <si>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</si>
  <si>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</si>
  <si>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</si>
  <si>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</si>
  <si>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</si>
  <si>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</si>
  <si>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</si>
  <si>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</si>
  <si>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</si>
  <si>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</si>
  <si>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</si>
  <si>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</si>
  <si>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</si>
  <si>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</si>
  <si>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</si>
  <si>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</si>
  <si>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</si>
  <si>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</si>
  <si>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</si>
  <si>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</si>
  <si>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</si>
  <si>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</si>
  <si>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</si>
  <si>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</si>
  <si>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</si>
  <si>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</si>
  <si>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</si>
  <si>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</si>
  <si>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</si>
  <si>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</si>
  <si>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</si>
  <si>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</si>
  <si>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</si>
  <si>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</si>
  <si>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</si>
  <si>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</si>
  <si>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</si>
  <si>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</si>
  <si>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</si>
  <si>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</si>
  <si>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</si>
  <si>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</si>
  <si>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</si>
  <si>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</si>
  <si>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</si>
  <si>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</si>
  <si>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</si>
  <si>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</si>
  <si>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</si>
  <si>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</si>
  <si>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</si>
  <si>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</si>
  <si>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</si>
  <si>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</si>
  <si>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</si>
  <si>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</si>
  <si>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</si>
  <si>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</si>
  <si>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</si>
  <si>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</si>
  <si>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</si>
  <si>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</si>
  <si>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</si>
  <si>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</si>
  <si>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</si>
  <si>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</si>
  <si>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</si>
  <si>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</si>
  <si>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</si>
  <si>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</si>
  <si>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</si>
  <si>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</si>
  <si>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</si>
  <si>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</si>
  <si>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</si>
  <si>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</si>
  <si>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</si>
  <si>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</si>
  <si>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</si>
  <si>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</si>
  <si>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</si>
  <si>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</si>
  <si>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</si>
  <si>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</si>
  <si>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</si>
  <si>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</si>
  <si>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</si>
  <si>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</si>
  <si>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</si>
  <si>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</si>
  <si>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</si>
  <si>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</si>
  <si>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</si>
  <si>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</si>
  <si>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</si>
  <si>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</si>
  <si>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</si>
  <si>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</si>
  <si>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</si>
  <si>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</si>
  <si>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</si>
  <si>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</si>
  <si>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</si>
  <si>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</si>
  <si>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</si>
  <si>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</si>
  <si>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</si>
  <si>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</si>
  <si>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</si>
  <si>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</si>
  <si>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</si>
  <si>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</si>
  <si>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</si>
  <si>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</si>
  <si>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</si>
  <si>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</si>
  <si>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</si>
  <si>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</si>
  <si>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</si>
  <si>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</si>
  <si>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</si>
  <si>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</si>
  <si>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</si>
  <si>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</si>
  <si>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</si>
  <si>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</si>
  <si>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</si>
  <si>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</si>
  <si>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</si>
  <si>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</si>
  <si>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</si>
  <si>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</si>
  <si>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</si>
  <si>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</si>
  <si>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</si>
  <si>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</si>
  <si>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</si>
  <si>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</si>
  <si>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</si>
  <si>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</si>
  <si>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</si>
  <si>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</si>
  <si>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</si>
  <si>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</si>
  <si>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</si>
  <si>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</si>
  <si>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</si>
  <si>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</si>
  <si>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</si>
  <si>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</si>
  <si>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</si>
  <si>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</si>
  <si>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</si>
  <si>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</si>
  <si>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</si>
  <si>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</si>
  <si>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</si>
  <si>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</si>
  <si>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</si>
  <si>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</si>
  <si>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</si>
  <si>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</si>
  <si>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</si>
  <si>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</si>
  <si>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</si>
  <si>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</si>
  <si>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</si>
  <si>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</si>
  <si>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</si>
  <si>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</si>
  <si>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</si>
  <si>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</si>
  <si>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</si>
  <si>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</si>
  <si>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</si>
  <si>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</si>
  <si>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</si>
  <si>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</si>
  <si>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</si>
  <si>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</si>
  <si>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</si>
  <si>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</si>
  <si>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</si>
  <si>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</si>
  <si>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</si>
  <si>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</si>
  <si>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</si>
  <si>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</si>
  <si>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</si>
  <si>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</si>
  <si>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</si>
  <si>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</si>
  <si>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</si>
  <si>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</si>
  <si>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</si>
  <si>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</si>
  <si>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</si>
  <si>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</si>
  <si>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</si>
  <si>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</si>
  <si>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</si>
  <si>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</si>
  <si>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</si>
  <si>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</si>
  <si>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</si>
  <si>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</si>
  <si>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</si>
  <si>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</si>
  <si>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</si>
  <si>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</si>
  <si>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</si>
  <si>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</si>
  <si>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</si>
  <si>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</si>
  <si>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</si>
  <si>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</si>
  <si>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</si>
  <si>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</si>
  <si>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</si>
  <si>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</si>
  <si>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</si>
  <si>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</si>
  <si>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</si>
  <si>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</si>
  <si>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</si>
  <si>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</si>
  <si>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</si>
  <si>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</si>
  <si>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</si>
  <si>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</si>
  <si>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</si>
  <si>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</si>
  <si>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</si>
  <si>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</si>
  <si>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</si>
  <si>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</si>
  <si>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</si>
  <si>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</si>
  <si>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</si>
  <si>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</si>
  <si>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</si>
  <si>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</si>
  <si>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</si>
  <si>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</si>
  <si>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</si>
  <si>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</si>
  <si>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</si>
  <si>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</si>
  <si>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</si>
  <si>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</si>
  <si>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</si>
  <si>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</si>
  <si>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</si>
  <si>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</si>
  <si>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</si>
  <si>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</si>
  <si>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</si>
  <si>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</si>
  <si>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</si>
  <si>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</si>
  <si>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</si>
  <si>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</si>
  <si>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</si>
  <si>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</si>
  <si>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</si>
  <si>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</si>
  <si>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</si>
  <si>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</si>
  <si>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</si>
  <si>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</si>
  <si>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</si>
  <si>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</si>
  <si>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</si>
  <si>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</si>
  <si>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</si>
  <si>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</si>
  <si>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</si>
  <si>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</si>
  <si>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</si>
  <si>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</si>
  <si>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</si>
  <si>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</si>
  <si>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</si>
  <si>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</si>
  <si>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</si>
  <si>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</si>
  <si>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</si>
  <si>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</si>
  <si>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</si>
  <si>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</si>
  <si>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</si>
  <si>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</si>
  <si>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</si>
  <si>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</si>
  <si>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</si>
  <si>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</si>
  <si>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</si>
  <si>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</si>
  <si>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</si>
  <si>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</si>
  <si>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</si>
  <si>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</si>
  <si>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</si>
  <si>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</si>
  <si>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</si>
  <si>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</si>
  <si>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</si>
  <si>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</si>
  <si>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</si>
  <si>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</si>
  <si>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</si>
  <si>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</si>
  <si>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</si>
  <si>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</si>
  <si>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</si>
  <si>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</si>
  <si>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</si>
  <si>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</si>
  <si>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</si>
  <si>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</si>
  <si>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</si>
  <si>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</si>
  <si>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</si>
  <si>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</si>
  <si>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</si>
  <si>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</si>
  <si>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</si>
  <si>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</si>
  <si>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</si>
  <si>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</si>
  <si>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</si>
  <si>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</si>
  <si>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</si>
  <si>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</si>
  <si>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</si>
  <si>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</si>
  <si>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</si>
  <si>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</si>
  <si>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</si>
  <si>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</si>
  <si>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</si>
  <si>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</si>
  <si>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</si>
  <si>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</si>
  <si>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</si>
  <si>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</si>
  <si>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</si>
  <si>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</si>
  <si>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</si>
  <si>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</si>
  <si>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</si>
  <si>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</si>
  <si>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</si>
  <si>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</si>
  <si>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</si>
  <si>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</si>
  <si>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</si>
  <si>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</si>
  <si>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</si>
  <si>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</si>
  <si>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</si>
  <si>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</si>
  <si>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</si>
  <si>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</si>
  <si>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</si>
  <si>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</si>
  <si>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</si>
  <si>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</si>
  <si>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</si>
  <si>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</si>
  <si>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</si>
  <si>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</si>
  <si>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</si>
  <si>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</si>
  <si>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</si>
  <si>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</si>
  <si>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</si>
  <si>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</si>
  <si>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</si>
  <si>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</si>
  <si>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</si>
  <si>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</si>
  <si>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</si>
  <si>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</si>
  <si>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</si>
  <si>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</si>
  <si>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</si>
  <si>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</si>
  <si>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</si>
  <si>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</si>
  <si>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</si>
  <si>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</si>
  <si>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</si>
  <si>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</si>
  <si>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</si>
  <si>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</si>
  <si>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</si>
  <si>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</si>
  <si>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</si>
  <si>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</si>
  <si>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</si>
  <si>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</si>
  <si>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</si>
  <si>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</si>
  <si>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</si>
  <si>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</si>
  <si>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</si>
  <si>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</si>
  <si>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</si>
  <si>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</si>
  <si>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</si>
  <si>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</si>
  <si>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</si>
  <si>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</si>
  <si>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</si>
  <si>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</si>
  <si>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</si>
  <si>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</si>
  <si>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</si>
  <si>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</si>
  <si>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</si>
  <si>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</si>
  <si>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</si>
  <si>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</si>
  <si>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</si>
  <si>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</si>
  <si>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</si>
  <si>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</si>
  <si>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</si>
  <si>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</si>
  <si>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</si>
  <si>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</si>
  <si>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</si>
  <si>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</si>
  <si>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</si>
  <si>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</si>
  <si>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</si>
  <si>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</si>
  <si>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</si>
  <si>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</si>
  <si>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</si>
  <si>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</si>
  <si>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</si>
  <si>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</si>
  <si>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</si>
  <si>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</si>
  <si>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</si>
  <si>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</si>
  <si>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</si>
  <si>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</si>
  <si>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</si>
  <si>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</si>
  <si>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</si>
  <si>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</si>
  <si>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</si>
  <si>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</si>
  <si>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</si>
  <si>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</si>
  <si>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</si>
  <si>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</si>
  <si>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</si>
  <si>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</si>
  <si>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</si>
  <si>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</si>
  <si>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</si>
  <si>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</si>
  <si>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</si>
  <si>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</si>
  <si>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</si>
  <si>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</si>
  <si>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</si>
  <si>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</si>
  <si>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</si>
  <si>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</si>
  <si>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</si>
  <si>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</si>
  <si>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</si>
  <si>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</si>
  <si>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</si>
  <si>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</si>
  <si>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</si>
  <si>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</si>
  <si>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</si>
  <si>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</si>
  <si>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</si>
  <si>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</si>
  <si>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</si>
  <si>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</si>
  <si>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</si>
  <si>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</si>
  <si>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</si>
  <si>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</si>
  <si>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</si>
  <si>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</si>
  <si>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</si>
  <si>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</si>
  <si>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</si>
  <si>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</si>
  <si>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</si>
  <si>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</si>
  <si>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</si>
  <si>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</si>
  <si>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</si>
  <si>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</si>
  <si>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</si>
  <si>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</si>
  <si>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</si>
  <si>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</si>
  <si>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</si>
  <si>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</si>
  <si>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</si>
  <si>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</si>
  <si>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</si>
  <si>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</si>
  <si>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</si>
  <si>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</si>
  <si>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</si>
  <si>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</si>
  <si>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</si>
  <si>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</si>
  <si>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</si>
  <si>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</si>
  <si>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</si>
  <si>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</si>
  <si>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</si>
  <si>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</si>
  <si>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</si>
  <si>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</si>
  <si>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</si>
  <si>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</si>
  <si>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</si>
  <si>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</si>
  <si>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</si>
  <si>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</si>
  <si>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</si>
  <si>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</si>
  <si>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</si>
  <si>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</si>
  <si>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</si>
  <si>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</si>
  <si>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</si>
  <si>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</si>
  <si>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</si>
  <si>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</si>
  <si>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</si>
  <si>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</si>
  <si>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</si>
  <si>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</si>
  <si>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</si>
  <si>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</si>
  <si>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</si>
  <si>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</si>
  <si>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</si>
  <si>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</si>
  <si>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</si>
  <si>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</si>
  <si>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</si>
  <si>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</si>
  <si>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</si>
  <si>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</si>
  <si>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</si>
  <si>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</si>
  <si>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</si>
  <si>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</si>
  <si>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</si>
  <si>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</si>
  <si>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</si>
  <si>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</si>
  <si>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</si>
  <si>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</si>
  <si>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</si>
  <si>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</si>
  <si>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</si>
  <si>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</si>
  <si>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</si>
  <si>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</si>
  <si>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</si>
  <si>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</si>
  <si>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</si>
  <si>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</si>
  <si>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</si>
  <si>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</si>
  <si>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</si>
  <si>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</si>
  <si>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</si>
  <si>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</si>
  <si>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</si>
  <si>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</si>
  <si>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</si>
  <si>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</si>
  <si>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</si>
  <si>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</si>
  <si>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</si>
  <si>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</si>
  <si>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</si>
  <si>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</si>
  <si>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</si>
  <si>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</si>
  <si>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</si>
  <si>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</si>
  <si>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</si>
  <si>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</si>
  <si>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</si>
  <si>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</si>
  <si>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</si>
  <si>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</si>
  <si>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</si>
  <si>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</si>
  <si>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</si>
  <si>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</si>
  <si>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</si>
  <si>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</si>
  <si>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</si>
  <si>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</si>
  <si>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</si>
  <si>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</si>
  <si>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</si>
  <si>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</si>
  <si>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</si>
  <si>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</si>
  <si>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</si>
  <si>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</si>
  <si>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</si>
  <si>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</si>
  <si>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</si>
  <si>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</si>
  <si>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</si>
  <si>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</si>
  <si>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</si>
  <si>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</si>
  <si>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</si>
  <si>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</si>
  <si>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</si>
  <si>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</si>
  <si>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</si>
  <si>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</si>
  <si>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</si>
  <si>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</si>
  <si>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</si>
  <si>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</si>
  <si>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</si>
  <si>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</si>
  <si>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</si>
  <si>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</si>
  <si>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</si>
  <si>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</si>
  <si>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</si>
  <si>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</si>
  <si>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</si>
  <si>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</si>
  <si>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</si>
  <si>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</si>
  <si>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</si>
  <si>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</si>
  <si>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</si>
  <si>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</si>
  <si>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</si>
  <si>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</si>
  <si>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</si>
  <si>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</si>
  <si>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</si>
  <si>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</si>
  <si>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</si>
  <si>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</si>
  <si>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</si>
  <si>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</si>
  <si>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</si>
  <si>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</si>
  <si>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</si>
  <si>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</si>
  <si>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</si>
  <si>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</si>
  <si>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</si>
  <si>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</si>
  <si>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</si>
  <si>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</si>
  <si>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</si>
  <si>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</si>
  <si>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</si>
  <si>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</si>
  <si>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</si>
  <si>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</si>
  <si>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</si>
  <si>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</si>
  <si>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</si>
  <si>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</si>
  <si>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</si>
  <si>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</si>
  <si>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</si>
  <si>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</si>
  <si>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</si>
  <si>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</si>
  <si>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</si>
  <si>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</si>
  <si>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</si>
  <si>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</si>
  <si>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</si>
  <si>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</si>
  <si>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</si>
  <si>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</si>
  <si>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</si>
  <si>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</si>
  <si>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</si>
  <si>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</si>
  <si>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</si>
  <si>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</si>
  <si>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</si>
  <si>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</si>
  <si>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</si>
  <si>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</si>
  <si>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</si>
  <si>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</si>
  <si>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</si>
  <si>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</si>
  <si>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</si>
  <si>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</si>
  <si>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</si>
  <si>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</si>
  <si>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</si>
  <si>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</si>
  <si>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</si>
  <si>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</si>
  <si>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</si>
  <si>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</si>
  <si>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</si>
  <si>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</si>
  <si>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</si>
  <si>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</si>
  <si>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</si>
  <si>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</si>
  <si>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</si>
  <si>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</si>
  <si>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</si>
  <si>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</si>
  <si>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</si>
  <si>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</si>
  <si>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</si>
  <si>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</si>
  <si>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</si>
  <si>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</si>
  <si>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</si>
  <si>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</si>
  <si>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</si>
  <si>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</si>
  <si>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</si>
  <si>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</si>
  <si>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</si>
  <si>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</si>
  <si>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</si>
  <si>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</si>
  <si>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</si>
  <si>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</si>
  <si>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</si>
  <si>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</si>
  <si>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</si>
  <si>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</si>
  <si>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</si>
  <si>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</si>
  <si>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</si>
  <si>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</si>
  <si>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</si>
  <si>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</si>
  <si>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</si>
  <si>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</si>
  <si>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</si>
  <si>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</si>
  <si>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</si>
  <si>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</si>
  <si>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</si>
  <si>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</si>
  <si>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</si>
  <si>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</si>
  <si>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</si>
  <si>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</si>
  <si>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</si>
  <si>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</si>
  <si>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</si>
  <si>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</si>
  <si>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</si>
  <si>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</si>
  <si>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</si>
  <si>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</si>
  <si>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</si>
  <si>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</si>
  <si>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</si>
  <si>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</si>
  <si>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</si>
  <si>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</si>
  <si>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</si>
  <si>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</si>
  <si>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</si>
  <si>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</si>
  <si>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</si>
  <si>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</si>
  <si>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</si>
  <si>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</si>
  <si>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</si>
  <si>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</si>
  <si>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</si>
  <si>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</si>
  <si>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</si>
  <si>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</si>
  <si>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</si>
  <si>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</si>
  <si>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</si>
  <si>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</si>
  <si>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</si>
  <si>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</si>
  <si>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</si>
  <si>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</si>
  <si>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</si>
  <si>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</si>
  <si>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</si>
  <si>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</si>
  <si>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</si>
  <si>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</si>
  <si>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</si>
  <si>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</si>
  <si>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</si>
  <si>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</si>
  <si>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</si>
  <si>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</si>
  <si>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</si>
  <si>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</si>
  <si>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</si>
  <si>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</si>
  <si>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</si>
  <si>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</si>
  <si>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</si>
  <si>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</si>
  <si>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</si>
  <si>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</si>
  <si>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</si>
  <si>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</si>
  <si>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</si>
  <si>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</si>
  <si>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</si>
  <si>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</si>
  <si>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</si>
  <si>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</si>
  <si>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</si>
  <si>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</si>
  <si>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</si>
  <si>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</si>
  <si>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</si>
  <si>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</si>
  <si>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</si>
  <si>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</si>
  <si>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</si>
  <si>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</si>
  <si>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</si>
  <si>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</si>
  <si>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</si>
  <si>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</si>
  <si>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</si>
  <si>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</si>
  <si>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</si>
  <si>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</si>
  <si>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</si>
  <si>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</si>
  <si>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</si>
  <si>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</si>
  <si>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</si>
  <si>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</si>
  <si>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</si>
  <si>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</si>
  <si>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</si>
  <si>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</si>
  <si>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</si>
  <si>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</si>
  <si>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</si>
  <si>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</si>
  <si>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</si>
  <si>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</si>
  <si>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</si>
  <si>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</si>
  <si>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</si>
  <si>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</si>
  <si>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</si>
  <si>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</si>
  <si>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</si>
  <si>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</si>
  <si>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</si>
  <si>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</si>
  <si>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</si>
  <si>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</si>
  <si>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</si>
  <si>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</si>
  <si>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</si>
  <si>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</si>
  <si>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</si>
  <si>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</si>
  <si>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</si>
  <si>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</si>
  <si>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</si>
  <si>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</si>
  <si>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</si>
  <si>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</si>
  <si>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</si>
  <si>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</si>
  <si>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</si>
  <si>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</si>
  <si>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</si>
  <si>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</si>
  <si>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</si>
  <si>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</si>
  <si>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</si>
  <si>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</si>
  <si>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</si>
  <si>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</si>
  <si>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</si>
  <si>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</si>
  <si>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</si>
  <si>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</si>
  <si>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</si>
  <si>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</si>
  <si>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</si>
  <si>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</si>
  <si>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</si>
  <si>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</si>
  <si>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</si>
  <si>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</si>
  <si>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</si>
  <si>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</si>
  <si>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</si>
  <si>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</si>
  <si>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</si>
  <si>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</si>
  <si>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</si>
  <si>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</si>
  <si>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</si>
  <si>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</si>
  <si>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</si>
  <si>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</si>
  <si>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</si>
  <si>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</si>
  <si>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</si>
  <si>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</si>
  <si>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</si>
  <si>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</si>
  <si>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</si>
  <si>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</si>
  <si>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</si>
  <si>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</si>
  <si>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</si>
  <si>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</si>
  <si>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</si>
  <si>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</si>
  <si>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</si>
  <si>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</si>
  <si>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</si>
  <si>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</si>
  <si>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</si>
  <si>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</si>
  <si>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</si>
  <si>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</si>
  <si>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</si>
  <si>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</si>
  <si>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</si>
  <si>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</si>
  <si>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</si>
  <si>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</si>
  <si>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</si>
  <si>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</si>
  <si>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</si>
  <si>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</si>
  <si>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</si>
  <si>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</si>
  <si>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</si>
  <si>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</si>
  <si>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</si>
  <si>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</si>
  <si>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</si>
  <si>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</si>
  <si>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</si>
  <si>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</si>
  <si>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</si>
  <si>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</si>
  <si>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</si>
  <si>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</si>
  <si>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</si>
  <si>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</si>
  <si>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</si>
  <si>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</si>
  <si>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</si>
  <si>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</si>
  <si>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</si>
  <si>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</si>
  <si>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</si>
  <si>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</si>
  <si>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</si>
  <si>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</si>
  <si>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</si>
  <si>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</si>
  <si>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</si>
  <si>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</si>
  <si>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</si>
  <si>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</si>
  <si>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</si>
  <si>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</si>
  <si>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</si>
  <si>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</si>
  <si>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</si>
  <si>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</si>
  <si>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</si>
  <si>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</si>
  <si>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</si>
  <si>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</si>
  <si>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</si>
  <si>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</si>
  <si>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</si>
  <si>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</si>
  <si>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</si>
  <si>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</si>
  <si>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</si>
  <si>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</si>
  <si>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</si>
  <si>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</si>
  <si>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</si>
  <si>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</si>
  <si>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</si>
  <si>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</si>
  <si>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</si>
  <si>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</si>
  <si>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</si>
  <si>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</si>
  <si>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</si>
  <si>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</si>
  <si>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</si>
  <si>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</si>
  <si>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</si>
  <si>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</si>
  <si>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</si>
  <si>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</si>
  <si>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</si>
  <si>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</si>
  <si>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</si>
  <si>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</si>
  <si>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</si>
  <si>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</si>
  <si>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</si>
  <si>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</si>
  <si>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</si>
  <si>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</si>
  <si>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</si>
  <si>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</si>
  <si>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</si>
  <si>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</si>
  <si>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</si>
  <si>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</si>
  <si>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</si>
  <si>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</si>
  <si>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</si>
  <si>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</si>
  <si>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</si>
  <si>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</si>
  <si>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</si>
  <si>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</si>
  <si>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</si>
  <si>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</si>
  <si>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</si>
  <si>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</si>
  <si>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</si>
  <si>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</si>
  <si>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</si>
  <si>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</si>
  <si>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</si>
  <si>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</si>
  <si>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</si>
  <si>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</si>
  <si>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</si>
  <si>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</si>
  <si>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</si>
  <si>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</si>
  <si>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</si>
  <si>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</si>
  <si>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</si>
  <si>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</si>
  <si>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</si>
  <si>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</si>
  <si>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</si>
  <si>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</si>
  <si>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</si>
  <si>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</si>
  <si>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</si>
  <si>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</si>
  <si>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</si>
  <si>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</si>
  <si>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</si>
  <si>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</si>
  <si>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</si>
  <si>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</si>
  <si>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</si>
  <si>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</si>
  <si>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</si>
  <si>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</si>
  <si>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</si>
  <si>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</si>
  <si>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</si>
  <si>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</si>
  <si>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</si>
  <si>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</si>
  <si>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</si>
  <si>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</si>
  <si>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</si>
  <si>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</si>
  <si>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</si>
  <si>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</si>
  <si>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</si>
  <si>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</si>
  <si>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</si>
  <si>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</si>
  <si>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</si>
  <si>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</si>
  <si>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</si>
  <si>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</si>
  <si>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</si>
  <si>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</si>
  <si>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</si>
  <si>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</si>
  <si>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</si>
  <si>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</si>
  <si>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</si>
  <si>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</si>
  <si>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</si>
  <si>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</si>
  <si>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</si>
  <si>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</si>
  <si>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</si>
  <si>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</si>
  <si>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</si>
  <si>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</si>
  <si>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</si>
  <si>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</si>
  <si>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</si>
  <si>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</si>
  <si>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</si>
  <si>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</si>
  <si>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</si>
  <si>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</si>
  <si>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</si>
  <si>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</si>
  <si>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</si>
  <si>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</si>
  <si>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</si>
  <si>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</si>
  <si>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</si>
  <si>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</si>
  <si>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</si>
  <si>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</si>
  <si>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</si>
  <si>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</si>
  <si>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</si>
  <si>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</si>
  <si>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</si>
  <si>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</si>
  <si>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</si>
  <si>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</si>
  <si>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</si>
  <si>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</si>
  <si>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</si>
  <si>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</si>
  <si>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</si>
  <si>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</si>
  <si>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</si>
  <si>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</si>
  <si>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</si>
  <si>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</si>
  <si>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</si>
  <si>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</si>
  <si>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</si>
  <si>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</si>
  <si>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</si>
  <si>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</si>
  <si>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</si>
  <si>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</si>
  <si>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</si>
  <si>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</si>
  <si>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</si>
  <si>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</si>
  <si>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</si>
  <si>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</si>
  <si>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</si>
  <si>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</si>
  <si>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</si>
  <si>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</si>
  <si>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</si>
  <si>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</si>
  <si>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</si>
  <si>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</si>
  <si>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</si>
  <si>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</si>
  <si>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</si>
  <si>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</si>
  <si>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</si>
  <si>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</si>
  <si>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</si>
  <si>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</si>
  <si>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</si>
  <si>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</si>
  <si>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</si>
  <si>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</si>
  <si>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</si>
  <si>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</si>
  <si>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</si>
  <si>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</si>
  <si>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</si>
  <si>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</si>
  <si>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</si>
  <si>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</si>
  <si>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</si>
  <si>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</si>
  <si>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</si>
  <si>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</si>
  <si>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</si>
  <si>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</si>
  <si>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</si>
  <si>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</si>
  <si>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</si>
  <si>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</si>
  <si>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</si>
  <si>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</si>
  <si>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</si>
  <si>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</si>
  <si>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</si>
  <si>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</si>
  <si>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</si>
  <si>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</si>
  <si>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</si>
  <si>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</si>
  <si>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</si>
  <si>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</si>
  <si>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</si>
  <si>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</si>
  <si>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</si>
  <si>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</si>
  <si>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</si>
  <si>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</si>
  <si>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</si>
  <si>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</si>
  <si>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</si>
  <si>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</si>
  <si>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</si>
  <si>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</si>
  <si>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</si>
  <si>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</si>
  <si>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</si>
  <si>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</si>
  <si>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</si>
  <si>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</si>
  <si>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</si>
  <si>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</si>
  <si>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</si>
  <si>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</si>
  <si>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</si>
  <si>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</si>
  <si>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</si>
  <si>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</si>
  <si>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</si>
  <si>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</si>
  <si>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</si>
  <si>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</si>
  <si>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</si>
  <si>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</si>
  <si>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</si>
  <si>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</si>
  <si>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</si>
  <si>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</si>
  <si>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</si>
  <si>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</si>
  <si>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</si>
  <si>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</si>
  <si>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</si>
  <si>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</si>
  <si>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</si>
  <si>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</si>
  <si>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</si>
  <si>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</si>
  <si>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</si>
  <si>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</si>
  <si>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</si>
  <si>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</si>
  <si>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</si>
  <si>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</si>
  <si>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</si>
  <si>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</si>
  <si>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</si>
  <si>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</si>
  <si>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</si>
  <si>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</si>
  <si>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</si>
  <si>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</si>
  <si>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</si>
  <si>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</si>
  <si>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</si>
  <si>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</si>
  <si>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</si>
  <si>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</si>
  <si>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</si>
  <si>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</si>
  <si>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</si>
  <si>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</si>
  <si>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</si>
  <si>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</si>
  <si>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</si>
  <si>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</si>
  <si>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</si>
  <si>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</si>
  <si>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</si>
  <si>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</si>
  <si>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</si>
  <si>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</si>
  <si>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</si>
  <si>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</si>
  <si>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</si>
  <si>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</si>
  <si>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</si>
  <si>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</si>
  <si>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</si>
  <si>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</si>
  <si>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</si>
  <si>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</si>
  <si>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</si>
  <si>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</si>
  <si>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</si>
  <si>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</si>
  <si>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</si>
  <si>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</si>
  <si>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</si>
  <si>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</si>
  <si>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</si>
  <si>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</si>
  <si>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</si>
  <si>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</si>
  <si>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</si>
  <si>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</si>
  <si>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</si>
  <si>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</si>
  <si>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</si>
  <si>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</si>
  <si>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</si>
  <si>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</si>
  <si>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</si>
  <si>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</si>
  <si>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</si>
  <si>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</si>
  <si>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</si>
  <si>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</si>
  <si>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</si>
  <si>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</si>
  <si>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</si>
  <si>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</si>
  <si>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</si>
  <si>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</si>
  <si>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</si>
  <si>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</si>
  <si>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</si>
  <si>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</si>
  <si>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</si>
  <si>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</si>
  <si>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</si>
  <si>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</si>
  <si>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</si>
  <si>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</si>
  <si>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</si>
  <si>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</si>
  <si>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</si>
  <si>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</si>
  <si>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</si>
  <si>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</si>
  <si>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</si>
  <si>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</si>
  <si>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</si>
  <si>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</si>
  <si>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</si>
  <si>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</si>
  <si>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</si>
  <si>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</si>
  <si>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</si>
  <si>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</si>
  <si>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</si>
  <si>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</si>
  <si>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</si>
  <si>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</si>
  <si>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</si>
  <si>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</si>
  <si>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</si>
  <si>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</si>
  <si>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</si>
  <si>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</si>
  <si>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</si>
  <si>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</si>
  <si>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</si>
  <si>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</si>
  <si>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</si>
  <si>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</si>
  <si>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</si>
  <si>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</si>
  <si>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</si>
  <si>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</si>
  <si>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</si>
  <si>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</si>
  <si>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</si>
  <si>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</si>
  <si>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</si>
  <si>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</si>
  <si>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</si>
  <si>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</si>
  <si>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</si>
  <si>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</si>
  <si>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</si>
  <si>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</si>
  <si>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</si>
  <si>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</si>
  <si>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</si>
  <si>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</si>
  <si>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</si>
  <si>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</si>
  <si>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</si>
  <si>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</si>
  <si>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</si>
  <si>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</si>
  <si>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</si>
  <si>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</si>
  <si>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</si>
  <si>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</si>
  <si>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</si>
  <si>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</si>
  <si>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</si>
  <si>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</si>
  <si>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</si>
  <si>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</si>
  <si>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</si>
  <si>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</si>
  <si>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</si>
  <si>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</si>
  <si>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</si>
  <si>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</si>
  <si>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</si>
  <si>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</si>
  <si>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</si>
  <si>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</si>
  <si>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</si>
  <si>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</si>
  <si>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</si>
  <si>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</si>
  <si>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</si>
  <si>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</si>
  <si>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</si>
  <si>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</si>
  <si>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</si>
  <si>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</si>
  <si>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</si>
  <si>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</si>
  <si>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</si>
  <si>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</si>
  <si>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</si>
  <si>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</si>
  <si>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</si>
  <si>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</si>
  <si>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</si>
  <si>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</si>
  <si>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</si>
  <si>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</si>
  <si>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</si>
  <si>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</si>
  <si>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</si>
  <si>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</si>
  <si>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</si>
  <si>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</si>
  <si>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</si>
  <si>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</si>
  <si>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</si>
  <si>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</si>
  <si>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</si>
  <si>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</si>
  <si>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</si>
  <si>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</si>
  <si>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</si>
  <si>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</si>
  <si>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</si>
  <si>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</si>
  <si>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</si>
  <si>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</si>
  <si>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</si>
  <si>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</si>
  <si>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</si>
  <si>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</si>
  <si>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</si>
  <si>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</si>
  <si>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</si>
  <si>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</si>
  <si>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</si>
  <si>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</si>
  <si>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</si>
  <si>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</si>
  <si>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</si>
  <si>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</si>
  <si>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</si>
  <si>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</si>
  <si>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</si>
  <si>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</si>
  <si>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</si>
  <si>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</si>
  <si>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</si>
  <si>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</si>
  <si>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</si>
  <si>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</si>
  <si>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</si>
  <si>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</si>
  <si>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</si>
  <si>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</si>
  <si>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</si>
  <si>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</si>
  <si>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</si>
  <si>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</si>
  <si>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</si>
  <si>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</si>
  <si>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</si>
  <si>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</si>
  <si>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</si>
  <si>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</si>
  <si>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</si>
  <si>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</si>
  <si>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</si>
  <si>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</si>
  <si>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</si>
  <si>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</si>
  <si>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</si>
  <si>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</si>
  <si>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</si>
  <si>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</si>
  <si>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</si>
  <si>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</si>
  <si>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</si>
  <si>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</si>
  <si>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</si>
  <si>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</si>
  <si>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</si>
  <si>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</si>
  <si>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</si>
  <si>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</si>
  <si>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</si>
  <si>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</si>
  <si>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</si>
  <si>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</si>
  <si>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</si>
  <si>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</si>
  <si>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</si>
  <si>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</si>
  <si>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</si>
  <si>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</si>
  <si>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</si>
  <si>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</si>
  <si>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</si>
  <si>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</si>
  <si>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</si>
  <si>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</si>
  <si>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</si>
  <si>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</si>
  <si>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</si>
  <si>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</si>
  <si>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</si>
  <si>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</si>
  <si>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</si>
  <si>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</si>
  <si>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</si>
  <si>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</si>
  <si>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</si>
  <si>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</si>
  <si>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</si>
  <si>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</si>
  <si>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</si>
  <si>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</si>
  <si>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</si>
  <si>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</si>
  <si>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</si>
  <si>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</si>
  <si>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</si>
  <si>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</si>
  <si>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</si>
  <si>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</si>
  <si>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</si>
  <si>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</si>
  <si>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</si>
  <si>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</si>
  <si>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</si>
  <si>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</si>
  <si>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</si>
  <si>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</si>
  <si>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</si>
  <si>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</si>
  <si>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</si>
  <si>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</si>
  <si>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</si>
  <si>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</si>
  <si>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</si>
  <si>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</si>
  <si>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</si>
  <si>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</si>
  <si>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</si>
  <si>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</si>
  <si>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</si>
  <si>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</si>
  <si>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</si>
  <si>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</si>
  <si>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</si>
  <si>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</si>
  <si>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</si>
  <si>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</si>
  <si>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</si>
  <si>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</si>
  <si>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</si>
  <si>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</si>
  <si>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</si>
  <si>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</si>
  <si>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</si>
  <si>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</si>
  <si>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</si>
  <si>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</si>
  <si>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</si>
  <si>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</si>
  <si>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</si>
  <si>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</si>
  <si>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</si>
  <si>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</si>
  <si>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</si>
  <si>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</si>
  <si>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</si>
  <si>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</si>
  <si>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</si>
  <si>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</si>
  <si>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</si>
  <si>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</si>
  <si>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</si>
  <si>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</si>
  <si>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</si>
  <si>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</si>
  <si>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</si>
  <si>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</si>
  <si>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</si>
  <si>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</si>
  <si>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</si>
  <si>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</si>
  <si>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</si>
  <si>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</si>
  <si>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</si>
  <si>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</si>
  <si>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</si>
  <si>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</si>
  <si>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</si>
  <si>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</si>
  <si>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</si>
  <si>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</si>
  <si>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</si>
  <si>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</si>
  <si>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</si>
  <si>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</si>
  <si>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</si>
  <si>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</si>
  <si>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</si>
  <si>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</si>
  <si>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</si>
  <si>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</si>
  <si>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</si>
  <si>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</si>
  <si>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</si>
  <si>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</si>
  <si>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</si>
  <si>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</si>
  <si>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</si>
  <si>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</si>
  <si>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</si>
  <si>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</si>
  <si>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</si>
  <si>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</si>
  <si>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</si>
  <si>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</si>
  <si>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</si>
  <si>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</si>
  <si>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</si>
  <si>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</si>
  <si>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</si>
  <si>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</si>
  <si>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</si>
  <si>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</si>
  <si>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</si>
  <si>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</si>
  <si>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</si>
  <si>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</si>
  <si>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</si>
  <si>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</si>
  <si>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</si>
  <si>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</si>
  <si>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</si>
  <si>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</si>
  <si>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</si>
  <si>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</si>
  <si>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</si>
  <si>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</si>
  <si>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</si>
  <si>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</si>
  <si>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</si>
  <si>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</si>
  <si>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</si>
  <si>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</si>
  <si>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</si>
  <si>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</si>
  <si>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</si>
  <si>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</si>
  <si>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</si>
  <si>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</si>
  <si>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</si>
  <si>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</si>
  <si>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</si>
  <si>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</si>
  <si>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</si>
  <si>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</si>
  <si>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</si>
  <si>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</si>
  <si>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</si>
  <si>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</si>
  <si>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</si>
  <si>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</si>
  <si>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</si>
  <si>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</si>
  <si>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</si>
  <si>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</si>
  <si>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</si>
  <si>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</si>
  <si>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</si>
  <si>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</si>
  <si>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</si>
  <si>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</si>
  <si>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</si>
  <si>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</si>
  <si>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</si>
  <si>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</si>
  <si>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</si>
  <si>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</si>
  <si>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</si>
  <si>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</si>
  <si>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</si>
  <si>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</si>
  <si>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</si>
  <si>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</si>
  <si>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</si>
  <si>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</si>
  <si>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</si>
  <si>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</si>
  <si>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</si>
  <si>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</si>
  <si>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</si>
  <si>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</si>
  <si>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</si>
  <si>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</si>
  <si>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</si>
  <si>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</si>
  <si>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</si>
  <si>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</si>
  <si>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</si>
  <si>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</si>
  <si>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</si>
  <si>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</si>
  <si>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</si>
  <si>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</si>
  <si>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</si>
  <si>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</si>
  <si>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</si>
  <si>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</si>
  <si>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</si>
  <si>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</si>
  <si>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</si>
  <si>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</si>
  <si>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</si>
  <si>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</si>
  <si>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</si>
  <si>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</si>
  <si>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</si>
  <si>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</si>
  <si>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</si>
  <si>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</si>
  <si>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</si>
  <si>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</si>
  <si>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</si>
  <si>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</si>
  <si>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</si>
  <si>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</si>
  <si>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</si>
  <si>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</si>
  <si>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</si>
  <si>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</si>
  <si>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</si>
  <si>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</si>
  <si>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</si>
  <si>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</si>
  <si>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</si>
  <si>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</si>
  <si>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</si>
  <si>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</si>
  <si>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</si>
  <si>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</si>
  <si>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</si>
  <si>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</si>
  <si>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</si>
  <si>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</si>
  <si>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</si>
  <si>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</si>
  <si>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</si>
  <si>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</si>
  <si>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</si>
  <si>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</si>
  <si>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</si>
  <si>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</si>
  <si>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</si>
  <si>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</si>
  <si>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</si>
  <si>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</si>
  <si>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</si>
  <si>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</si>
  <si>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</si>
  <si>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</si>
  <si>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</si>
  <si>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</si>
  <si>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</si>
  <si>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</si>
  <si>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</si>
  <si>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</si>
  <si>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</si>
  <si>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</si>
  <si>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</si>
  <si>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</si>
  <si>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</si>
  <si>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</si>
  <si>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</si>
  <si>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</si>
  <si>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</si>
  <si>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</si>
  <si>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</si>
  <si>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</si>
  <si>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</si>
  <si>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</si>
  <si>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</si>
  <si>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</si>
  <si>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</si>
  <si>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</si>
  <si>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</si>
  <si>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</si>
  <si>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</si>
  <si>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</si>
  <si>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</si>
  <si>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</si>
  <si>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</si>
  <si>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</si>
  <si>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</si>
  <si>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</si>
  <si>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</si>
  <si>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</si>
  <si>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</si>
  <si>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</si>
  <si>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</si>
  <si>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</si>
  <si>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</si>
  <si>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</si>
  <si>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</si>
  <si>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</si>
  <si>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</si>
  <si>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</si>
  <si>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</si>
  <si>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</si>
  <si>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</si>
  <si>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</si>
  <si>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</si>
  <si>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</si>
  <si>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</si>
  <si>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</si>
  <si>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</si>
  <si>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</si>
  <si>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</si>
  <si>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</si>
  <si>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</si>
  <si>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</si>
  <si>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</si>
  <si>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</si>
  <si>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</si>
  <si>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</si>
  <si>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</si>
  <si>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</si>
  <si>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</si>
  <si>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</si>
  <si>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</si>
  <si>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</si>
  <si>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</si>
  <si>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</si>
  <si>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</si>
  <si>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</si>
  <si>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</si>
  <si>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</si>
  <si>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</si>
  <si>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</si>
  <si>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</si>
  <si>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</si>
  <si>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</si>
  <si>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</si>
  <si>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</si>
  <si>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</si>
  <si>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</si>
  <si>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</si>
  <si>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</si>
  <si>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</si>
  <si>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</si>
  <si>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</si>
  <si>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</si>
  <si>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</si>
  <si>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</si>
  <si>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</si>
  <si>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</si>
  <si>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</si>
  <si>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</si>
  <si>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</si>
  <si>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</si>
  <si>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</si>
  <si>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</si>
  <si>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</si>
  <si>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</si>
  <si>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</si>
  <si>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</si>
  <si>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</si>
  <si>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</si>
  <si>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</si>
  <si>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</si>
  <si>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</si>
  <si>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</si>
  <si>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</si>
  <si>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</si>
  <si>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</si>
  <si>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</si>
  <si>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</si>
  <si>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</si>
  <si>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</si>
  <si>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</si>
  <si>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</si>
  <si>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</si>
  <si>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</si>
  <si>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</si>
  <si>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</si>
  <si>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</si>
  <si>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</si>
  <si>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</si>
  <si>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</si>
  <si>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</si>
  <si>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</si>
  <si>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</si>
  <si>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</si>
  <si>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</si>
  <si>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</si>
  <si>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</si>
  <si>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</si>
  <si>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</si>
  <si>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</si>
  <si>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</si>
  <si>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</si>
  <si>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</si>
  <si>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</si>
  <si>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</si>
  <si>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</si>
  <si>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</si>
  <si>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</si>
  <si>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</si>
  <si>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</si>
  <si>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</si>
  <si>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</si>
  <si>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</si>
  <si>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</si>
  <si>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</si>
  <si>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</si>
  <si>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</si>
  <si>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</si>
  <si>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</si>
  <si>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</si>
  <si>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</si>
  <si>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</si>
  <si>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</si>
  <si>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</si>
  <si>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</si>
  <si>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</si>
  <si>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</si>
  <si>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</si>
  <si>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</si>
  <si>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</si>
  <si>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</si>
  <si>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</si>
  <si>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</si>
  <si>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</si>
  <si>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</si>
  <si>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</si>
  <si>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</si>
  <si>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</si>
  <si>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</si>
  <si>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</si>
  <si>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</si>
  <si>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</si>
  <si>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</si>
  <si>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</si>
  <si>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</si>
  <si>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</si>
  <si>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</si>
  <si>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</si>
  <si>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</si>
  <si>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</si>
  <si>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</si>
  <si>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</si>
  <si>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</si>
  <si>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</si>
  <si>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</si>
  <si>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</si>
  <si>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</si>
  <si>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</si>
  <si>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</si>
  <si>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</si>
  <si>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</si>
  <si>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</si>
  <si>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</si>
  <si>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</si>
  <si>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</si>
  <si>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</si>
  <si>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</si>
  <si>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</si>
  <si>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</si>
  <si>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</si>
  <si>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</si>
  <si>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</si>
  <si>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</si>
  <si>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</si>
  <si>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</si>
  <si>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</si>
  <si>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</si>
  <si>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</si>
  <si>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</si>
  <si>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</si>
  <si>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</si>
  <si>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</si>
  <si>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</si>
  <si>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</si>
  <si>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</si>
  <si>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</si>
  <si>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</si>
  <si>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</si>
  <si>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</si>
  <si>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</si>
  <si>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</si>
  <si>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</si>
  <si>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</si>
  <si>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</si>
  <si>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</si>
  <si>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</si>
  <si>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</si>
  <si>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</si>
  <si>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</si>
  <si>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</si>
  <si>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</si>
  <si>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</si>
  <si>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</si>
  <si>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</si>
  <si>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</si>
  <si>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</si>
  <si>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</si>
  <si>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</si>
  <si>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</si>
  <si>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</si>
  <si>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</si>
  <si>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</si>
  <si>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</si>
  <si>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</si>
  <si>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</si>
  <si>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</si>
  <si>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</si>
  <si>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</si>
  <si>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</si>
  <si>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</si>
  <si>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</si>
  <si>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</si>
  <si>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</si>
  <si>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</si>
  <si>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</si>
  <si>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</si>
  <si>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</si>
  <si>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</si>
  <si>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</si>
  <si>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</si>
  <si>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</si>
  <si>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</si>
  <si>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</si>
  <si>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</si>
  <si>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</si>
  <si>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</si>
  <si>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</si>
  <si>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</si>
  <si>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</si>
  <si>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</si>
  <si>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</si>
  <si>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</si>
  <si>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</si>
  <si>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</si>
  <si>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</si>
  <si>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</si>
  <si>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</si>
  <si>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</si>
  <si>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</si>
  <si>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</si>
  <si>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</si>
  <si>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</si>
  <si>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</si>
  <si>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</si>
  <si>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</si>
  <si>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</si>
  <si>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</si>
  <si>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</si>
  <si>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</si>
  <si>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</si>
  <si>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</si>
  <si>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</si>
  <si>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</si>
  <si>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</si>
  <si>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</si>
  <si>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</si>
  <si>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</si>
  <si>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</si>
  <si>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</si>
  <si>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</si>
  <si>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</si>
  <si>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</si>
  <si>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</si>
  <si>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</si>
  <si>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</si>
  <si>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</si>
  <si>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</si>
  <si>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</si>
  <si>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</si>
  <si>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</si>
  <si>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</si>
  <si>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</si>
  <si>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</si>
  <si>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</si>
  <si>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</si>
  <si>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</si>
  <si>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</si>
  <si>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</si>
  <si>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</si>
  <si>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</si>
  <si>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</si>
  <si>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</si>
  <si>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</si>
  <si>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</si>
  <si>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</si>
  <si>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</si>
  <si>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</si>
  <si>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</si>
  <si>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</si>
  <si>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</si>
  <si>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</si>
  <si>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</si>
  <si>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</si>
  <si>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</si>
  <si>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</si>
  <si>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</si>
  <si>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</si>
  <si>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</si>
  <si>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</si>
  <si>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</si>
  <si>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</si>
  <si>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</si>
  <si>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</si>
  <si>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</si>
  <si>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</si>
  <si>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</si>
  <si>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</si>
  <si>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</si>
  <si>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</si>
  <si>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</si>
  <si>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</si>
  <si>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</si>
  <si>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</si>
  <si>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</si>
  <si>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</si>
  <si>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</si>
  <si>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</si>
  <si>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</si>
  <si>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</si>
  <si>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</si>
  <si>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</si>
  <si>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</si>
  <si>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</si>
  <si>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</si>
  <si>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</si>
  <si>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</si>
  <si>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</si>
  <si>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</si>
  <si>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</si>
  <si>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</si>
  <si>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</si>
  <si>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</si>
  <si>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</si>
  <si>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</si>
  <si>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</si>
  <si>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</si>
  <si>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</si>
  <si>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</si>
  <si>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</si>
  <si>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</si>
  <si>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</si>
  <si>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</si>
  <si>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</si>
  <si>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</si>
  <si>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</si>
  <si>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</si>
  <si>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</si>
  <si>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</si>
  <si>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</si>
  <si>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</si>
  <si>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</si>
  <si>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</si>
  <si>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</si>
  <si>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</si>
  <si>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</si>
  <si>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</si>
  <si>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</si>
  <si>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</si>
  <si>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</si>
  <si>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</si>
  <si>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</si>
  <si>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</si>
  <si>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</si>
  <si>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</si>
  <si>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</si>
  <si>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</si>
  <si>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</si>
  <si>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</si>
  <si>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</si>
  <si>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</si>
  <si>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</si>
  <si>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</si>
  <si>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</si>
  <si>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</si>
  <si>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</si>
  <si>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</si>
  <si>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</si>
  <si>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</si>
  <si>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</si>
  <si>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</si>
  <si>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</si>
  <si>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</si>
  <si>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</si>
  <si>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</si>
  <si>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</si>
  <si>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</si>
  <si>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</si>
  <si>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</si>
  <si>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</si>
  <si>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</si>
  <si>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</si>
  <si>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</si>
  <si>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</si>
  <si>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</si>
  <si>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</si>
  <si>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</si>
  <si>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</si>
  <si>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</si>
  <si>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</si>
  <si>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</si>
  <si>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</si>
  <si>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</si>
  <si>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</si>
  <si>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</si>
  <si>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</si>
  <si>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</si>
  <si>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</si>
  <si>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</si>
  <si>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</si>
  <si>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</si>
  <si>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</si>
  <si>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</si>
  <si>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</si>
  <si>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</si>
  <si>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</si>
  <si>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</si>
  <si>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</si>
  <si>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</si>
  <si>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</si>
  <si>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</si>
  <si>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</si>
  <si>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</si>
  <si>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</si>
  <si>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</si>
  <si>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</si>
  <si>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</si>
  <si>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</si>
  <si>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</si>
  <si>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</si>
  <si>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</si>
  <si>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</si>
  <si>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</si>
  <si>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</si>
  <si>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</si>
  <si>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</si>
  <si>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</si>
  <si>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</si>
  <si>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</si>
  <si>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</si>
  <si>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</si>
  <si>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</si>
  <si>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</si>
  <si>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</si>
  <si>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</si>
  <si>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</si>
  <si>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</si>
  <si>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</si>
  <si>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</si>
  <si>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</si>
  <si>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</si>
  <si>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</si>
  <si>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</si>
  <si>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</si>
  <si>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</si>
  <si>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</si>
  <si>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</si>
  <si>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</si>
  <si>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</si>
  <si>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</si>
  <si>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</si>
  <si>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</si>
  <si>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</si>
  <si>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</si>
  <si>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</si>
  <si>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</si>
  <si>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</si>
  <si>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</si>
  <si>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</si>
  <si>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</si>
  <si>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</si>
  <si>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</si>
  <si>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</si>
  <si>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</si>
  <si>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</si>
  <si>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</si>
  <si>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</si>
  <si>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</si>
  <si>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</si>
  <si>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</si>
  <si>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</si>
  <si>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</si>
  <si>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</si>
  <si>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</si>
  <si>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</si>
  <si>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</si>
  <si>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</si>
  <si>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</si>
  <si>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</si>
  <si>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</si>
  <si>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</si>
  <si>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</si>
  <si>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</si>
  <si>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</si>
  <si>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</si>
  <si>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</si>
  <si>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</si>
  <si>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</si>
  <si>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</si>
  <si>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</si>
  <si>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</si>
  <si>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</si>
  <si>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</si>
  <si>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</si>
  <si>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</si>
  <si>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</si>
  <si>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</si>
  <si>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</si>
  <si>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</si>
  <si>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</si>
  <si>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</si>
  <si>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</si>
  <si>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</si>
  <si>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</si>
  <si>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</si>
  <si>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</si>
  <si>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</si>
  <si>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</si>
  <si>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</si>
  <si>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</si>
  <si>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</si>
  <si>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</si>
  <si>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</si>
  <si>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</si>
  <si>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</si>
  <si>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</si>
  <si>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</si>
  <si>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</si>
  <si>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</si>
  <si>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</si>
  <si>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</si>
  <si>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</si>
  <si>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</si>
  <si>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</si>
  <si>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</si>
  <si>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</si>
  <si>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</si>
  <si>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</si>
  <si>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</si>
  <si>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</si>
  <si>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</si>
  <si>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</si>
  <si>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</si>
  <si>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</si>
  <si>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</si>
  <si>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</si>
  <si>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</si>
  <si>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</si>
  <si>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</si>
  <si>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</si>
  <si>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</si>
  <si>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</si>
  <si>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</si>
  <si>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</si>
  <si>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</si>
  <si>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</si>
  <si>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</si>
  <si>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</si>
  <si>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</si>
  <si>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</si>
  <si>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</si>
  <si>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</si>
  <si>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</si>
  <si>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</si>
  <si>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</si>
  <si>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</si>
  <si>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</si>
  <si>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</si>
  <si>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</si>
  <si>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</si>
  <si>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</si>
  <si>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</si>
  <si>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</si>
  <si>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</si>
  <si>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</si>
  <si>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</si>
  <si>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</si>
  <si>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</si>
  <si>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</si>
  <si>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</si>
  <si>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</si>
  <si>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</si>
  <si>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</si>
  <si>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</si>
  <si>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</si>
  <si>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</si>
  <si>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</si>
  <si>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</si>
  <si>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</si>
  <si>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</si>
  <si>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</si>
  <si>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</si>
  <si>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</si>
  <si>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</si>
  <si>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</si>
  <si>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</si>
  <si>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</si>
  <si>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</si>
  <si>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</si>
  <si>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</si>
  <si>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</si>
  <si>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</si>
  <si>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</si>
  <si>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</si>
  <si>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</si>
  <si>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</si>
  <si>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</si>
  <si>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</si>
  <si>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</si>
  <si>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</si>
  <si>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</si>
  <si>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</si>
  <si>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</si>
  <si>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</si>
  <si>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</si>
  <si>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</si>
  <si>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</si>
  <si>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</si>
  <si>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</si>
  <si>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</si>
  <si>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</si>
  <si>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</si>
  <si>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</si>
  <si>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</si>
  <si>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</si>
  <si>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</si>
  <si>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</si>
  <si>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</si>
  <si>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</si>
  <si>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</si>
  <si>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</si>
  <si>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</si>
  <si>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</si>
  <si>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</si>
  <si>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</si>
  <si>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</si>
  <si>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</si>
  <si>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</si>
  <si>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</si>
  <si>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</si>
  <si>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</si>
  <si>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</si>
  <si>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</si>
  <si>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</si>
  <si>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</si>
  <si>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</si>
  <si>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</si>
  <si>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</si>
  <si>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</si>
  <si>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</si>
  <si>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</si>
  <si>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</si>
  <si>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</si>
  <si>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</si>
  <si>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</si>
  <si>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</si>
  <si>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</si>
  <si>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</si>
  <si>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</si>
  <si>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</si>
  <si>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</si>
  <si>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</si>
  <si>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</si>
  <si>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</si>
  <si>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</si>
  <si>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</si>
  <si>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</si>
  <si>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</si>
  <si>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</si>
  <si>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</si>
  <si>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</si>
  <si>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</si>
  <si>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</si>
  <si>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</si>
  <si>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</si>
  <si>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</si>
  <si>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</si>
  <si>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</si>
  <si>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</si>
  <si>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</si>
  <si>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</si>
  <si>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</si>
  <si>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</si>
  <si>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</si>
  <si>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</si>
  <si>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</si>
  <si>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</si>
  <si>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</si>
  <si>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</si>
  <si>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</si>
  <si>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</si>
  <si>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</si>
  <si>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</si>
  <si>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</si>
  <si>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</si>
  <si>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</si>
  <si>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</si>
  <si>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</si>
  <si>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</si>
  <si>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</si>
  <si>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</si>
  <si>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</si>
  <si>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</si>
  <si>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</si>
  <si>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</si>
  <si>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</si>
  <si>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</si>
  <si>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</si>
  <si>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</si>
  <si>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</si>
  <si>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</si>
  <si>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</si>
  <si>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</si>
  <si>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</si>
  <si>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</si>
  <si>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</si>
  <si>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</si>
  <si>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</si>
  <si>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</si>
  <si>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</si>
  <si>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</si>
  <si>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</si>
  <si>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</si>
  <si>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</si>
  <si>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</si>
  <si>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</si>
  <si>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</si>
  <si>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</si>
  <si>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</si>
  <si>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</si>
  <si>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</si>
  <si>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</si>
  <si>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</si>
  <si>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</si>
  <si>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</si>
  <si>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</si>
  <si>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</si>
  <si>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</si>
  <si>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</si>
  <si>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</si>
  <si>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</si>
  <si>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</si>
  <si>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</si>
  <si>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</si>
  <si>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</si>
  <si>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</si>
  <si>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</si>
  <si>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</si>
  <si>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</si>
  <si>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</si>
  <si>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</si>
  <si>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</si>
  <si>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</si>
  <si>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</si>
  <si>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</si>
  <si>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</si>
  <si>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</si>
  <si>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</si>
  <si>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</si>
  <si>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</si>
  <si>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</si>
  <si>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</si>
  <si>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</si>
  <si>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</si>
  <si>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</si>
  <si>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</si>
  <si>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</si>
  <si>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</si>
  <si>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</si>
  <si>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</si>
  <si>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</si>
  <si>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</si>
  <si>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</si>
  <si>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</si>
  <si>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</si>
  <si>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</si>
  <si>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</si>
  <si>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</si>
  <si>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</si>
  <si>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</si>
  <si>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</si>
  <si>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</si>
  <si>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</si>
  <si>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</si>
  <si>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</si>
  <si>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</si>
  <si>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</si>
  <si>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</si>
  <si>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</si>
  <si>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</si>
  <si>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</si>
  <si>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</si>
  <si>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</si>
  <si>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</si>
  <si>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</si>
  <si>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</si>
  <si>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</si>
  <si>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</si>
  <si>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</si>
  <si>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</si>
  <si>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</si>
  <si>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</si>
  <si>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</si>
  <si>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</si>
  <si>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</si>
  <si>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</si>
  <si>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</si>
  <si>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</si>
  <si>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</si>
  <si>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</si>
  <si>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</si>
  <si>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</si>
  <si>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</si>
  <si>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</si>
  <si>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</si>
  <si>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</si>
  <si>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</si>
  <si>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</si>
  <si>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</si>
  <si>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</si>
  <si>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</si>
  <si>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</si>
  <si>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</si>
  <si>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</si>
  <si>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</si>
  <si>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</si>
  <si>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</si>
  <si>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</si>
  <si>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</si>
  <si>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</si>
  <si>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</si>
  <si>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</si>
  <si>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</si>
  <si>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</si>
  <si>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</si>
  <si>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</si>
  <si>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</si>
  <si>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</si>
  <si>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</si>
  <si>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</si>
  <si>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</si>
  <si>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</si>
  <si>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</si>
  <si>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</si>
  <si>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</si>
  <si>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</si>
  <si>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</si>
  <si>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</si>
  <si>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</si>
  <si>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</si>
  <si>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</si>
  <si>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</si>
  <si>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</si>
  <si>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</si>
  <si>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</si>
  <si>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</si>
  <si>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</si>
  <si>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</si>
  <si>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</si>
  <si>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</si>
  <si>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</si>
  <si>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</si>
  <si>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</si>
  <si>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</si>
  <si>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</si>
  <si>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</si>
  <si>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</si>
  <si>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</si>
  <si>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</si>
  <si>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</si>
  <si>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</si>
  <si>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</si>
  <si>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</si>
  <si>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</si>
  <si>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</si>
  <si>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</si>
  <si>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</si>
  <si>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</si>
  <si>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</si>
  <si>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</si>
  <si>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</si>
  <si>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</si>
  <si>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</si>
  <si>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</si>
  <si>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</si>
  <si>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</si>
  <si>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</si>
  <si>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</si>
  <si>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</si>
  <si>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</si>
  <si>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</si>
  <si>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</si>
  <si>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</si>
  <si>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</si>
  <si>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</si>
  <si>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</si>
  <si>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</si>
  <si>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</si>
  <si>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</si>
  <si>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</si>
  <si>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</si>
  <si>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</si>
  <si>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</si>
  <si>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</si>
  <si>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</si>
  <si>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</si>
  <si>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</si>
  <si>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</si>
  <si>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</si>
  <si>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</si>
  <si>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</si>
  <si>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</si>
  <si>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</si>
  <si>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</si>
  <si>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</si>
  <si>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</si>
  <si>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</si>
  <si>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</si>
  <si>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</si>
  <si>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</si>
  <si>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</si>
  <si>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</si>
  <si>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</si>
  <si>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</si>
  <si>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</si>
  <si>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</si>
  <si>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</si>
  <si>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</si>
  <si>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</si>
  <si>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</si>
  <si>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</si>
  <si>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</si>
  <si>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</si>
  <si>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</si>
  <si>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</si>
  <si>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</si>
  <si>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</si>
  <si>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</si>
  <si>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</si>
  <si>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</si>
  <si>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</si>
  <si>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</si>
  <si>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</si>
  <si>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</si>
  <si>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</si>
  <si>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</si>
  <si>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</si>
  <si>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</si>
  <si>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</si>
  <si>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</si>
  <si>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</si>
  <si>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</si>
  <si>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</si>
  <si>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</si>
  <si>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</si>
  <si>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</si>
  <si>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</si>
  <si>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</si>
  <si>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</si>
  <si>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</si>
  <si>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</si>
  <si>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</si>
  <si>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</si>
  <si>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</si>
  <si>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</si>
  <si>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</si>
  <si>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</si>
  <si>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</si>
  <si>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</si>
  <si>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</si>
  <si>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</si>
  <si>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</si>
  <si>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</si>
  <si>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</si>
  <si>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</si>
  <si>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</si>
  <si>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</si>
  <si>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</si>
  <si>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</si>
  <si>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</si>
  <si>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</si>
  <si>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</si>
  <si>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</si>
  <si>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</si>
  <si>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</si>
  <si>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</si>
  <si>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</si>
  <si>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</si>
  <si>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</si>
  <si>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</si>
  <si>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</si>
  <si>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</si>
  <si>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</si>
  <si>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</si>
  <si>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</si>
  <si>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</si>
  <si>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</si>
  <si>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</si>
  <si>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</si>
  <si>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</si>
  <si>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</si>
  <si>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</si>
  <si>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</si>
  <si>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</si>
  <si>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</si>
  <si>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</si>
  <si>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</si>
  <si>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</si>
  <si>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</si>
  <si>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</si>
  <si>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</si>
  <si>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</si>
  <si>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</si>
  <si>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</si>
  <si>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</si>
  <si>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</si>
  <si>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</si>
  <si>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</si>
  <si>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</si>
  <si>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</si>
  <si>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</si>
  <si>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</si>
  <si>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</si>
  <si>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</si>
  <si>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</si>
  <si>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</si>
  <si>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</si>
  <si>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</si>
  <si>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</si>
  <si>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</si>
  <si>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</si>
  <si>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</si>
  <si>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</si>
  <si>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</si>
  <si>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</si>
  <si>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</si>
  <si>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</si>
  <si>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</si>
  <si>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</si>
  <si>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</si>
  <si>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</si>
  <si>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</si>
  <si>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</si>
  <si>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</si>
  <si>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</si>
  <si>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</si>
  <si>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</si>
  <si>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</si>
  <si>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</si>
  <si>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</si>
  <si>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</si>
  <si>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</si>
  <si>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</si>
  <si>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</si>
  <si>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</si>
  <si>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</si>
  <si>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</si>
  <si>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</si>
  <si>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</si>
  <si>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</si>
  <si>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</si>
  <si>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</si>
  <si>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</si>
  <si>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</si>
  <si>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</si>
  <si>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</si>
  <si>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</si>
  <si>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</si>
  <si>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</si>
  <si>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</si>
  <si>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</si>
  <si>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</si>
  <si>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</si>
  <si>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</si>
  <si>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</si>
  <si>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</si>
  <si>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</si>
  <si>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</si>
  <si>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</si>
  <si>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</si>
  <si>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</si>
  <si>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</si>
  <si>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</si>
  <si>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</si>
  <si>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</si>
  <si>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</si>
  <si>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</si>
  <si>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</si>
  <si>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</si>
  <si>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</si>
  <si>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</si>
  <si>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</si>
  <si>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</si>
  <si>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</si>
  <si>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</si>
  <si>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</si>
  <si>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</si>
  <si>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</si>
  <si>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</si>
  <si>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</si>
  <si>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</si>
  <si>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</si>
  <si>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</si>
  <si>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</si>
  <si>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</si>
  <si>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</si>
  <si>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</si>
  <si>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</si>
  <si>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</si>
  <si>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</si>
  <si>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</si>
  <si>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</si>
  <si>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</si>
  <si>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</si>
  <si>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</si>
  <si>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</si>
  <si>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</si>
  <si>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</si>
  <si>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</si>
  <si>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</si>
  <si>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</si>
  <si>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</si>
  <si>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</si>
  <si>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</si>
  <si>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</si>
  <si>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</si>
  <si>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</si>
  <si>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</si>
  <si>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</si>
  <si>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</si>
  <si>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</si>
  <si>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</si>
  <si>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</si>
  <si>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</si>
  <si>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</si>
  <si>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</si>
  <si>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</si>
  <si>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</si>
  <si>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</si>
  <si>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</si>
  <si>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</si>
  <si>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</si>
  <si>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</si>
  <si>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</si>
  <si>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</si>
  <si>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</si>
  <si>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</si>
  <si>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</si>
  <si>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</si>
  <si>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</si>
  <si>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</si>
  <si>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</si>
  <si>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</si>
  <si>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</si>
  <si>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</si>
  <si>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</si>
  <si>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</si>
  <si>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</si>
  <si>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</si>
  <si>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</si>
  <si>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</si>
  <si>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</si>
  <si>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</si>
  <si>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</si>
  <si>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</si>
  <si>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</si>
  <si>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</si>
  <si>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</si>
  <si>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</si>
  <si>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</si>
  <si>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</si>
  <si>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</si>
  <si>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</si>
  <si>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</si>
  <si>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</si>
  <si>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</si>
  <si>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</si>
  <si>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</si>
  <si>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</si>
  <si>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</si>
  <si>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</si>
  <si>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</si>
  <si>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</si>
  <si>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</si>
  <si>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</si>
  <si>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</si>
  <si>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</si>
  <si>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</si>
  <si>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</si>
  <si>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</si>
  <si>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</si>
  <si>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</si>
  <si>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</si>
  <si>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</si>
  <si>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</si>
  <si>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</si>
  <si>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</si>
  <si>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</si>
  <si>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</si>
  <si>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</si>
  <si>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</si>
  <si>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</si>
  <si>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</si>
  <si>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</si>
  <si>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</si>
  <si>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</si>
  <si>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</si>
  <si>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</si>
  <si>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</si>
  <si>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</si>
  <si>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</si>
  <si>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</si>
  <si>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</si>
  <si>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</si>
  <si>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</si>
  <si>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</si>
  <si>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</si>
  <si>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</si>
  <si>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</si>
  <si>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</si>
  <si>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</si>
  <si>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</si>
  <si>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</si>
  <si>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</si>
  <si>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</si>
  <si>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</si>
  <si>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</si>
  <si>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</si>
  <si>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</si>
  <si>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</si>
  <si>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</si>
  <si>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</si>
  <si>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</si>
  <si>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</si>
  <si>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</si>
  <si>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</si>
  <si>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</si>
  <si>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</si>
  <si>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</si>
  <si>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</si>
  <si>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</si>
  <si>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</si>
  <si>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</si>
  <si>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</si>
  <si>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</si>
  <si>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</si>
  <si>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</si>
  <si>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</si>
  <si>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</si>
  <si>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</si>
  <si>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</si>
  <si>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</si>
  <si>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</si>
  <si>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</si>
  <si>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</si>
  <si>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</si>
  <si>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</si>
  <si>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</si>
  <si>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</si>
  <si>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</si>
  <si>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</si>
  <si>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</si>
  <si>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</si>
  <si>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</si>
  <si>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</si>
  <si>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</si>
  <si>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</si>
  <si>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</si>
  <si>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</si>
  <si>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</si>
  <si>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</si>
  <si>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</si>
  <si>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</si>
  <si>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</si>
  <si>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</si>
  <si>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</si>
  <si>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</si>
  <si>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</si>
  <si>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</si>
  <si>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</si>
  <si>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</si>
  <si>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</si>
  <si>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</si>
  <si>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</si>
  <si>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</si>
  <si>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</si>
  <si>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</si>
  <si>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</si>
  <si>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</si>
  <si>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</si>
  <si>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</si>
  <si>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</si>
  <si>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</si>
  <si>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</si>
  <si>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</si>
  <si>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</si>
  <si>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</si>
  <si>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</si>
  <si>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</si>
  <si>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</si>
  <si>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</si>
  <si>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</si>
  <si>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</si>
  <si>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</si>
  <si>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</si>
  <si>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</si>
  <si>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</si>
  <si>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</si>
  <si>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</si>
  <si>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</si>
  <si>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</si>
  <si>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</si>
  <si>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</si>
  <si>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</si>
  <si>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</si>
  <si>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</si>
  <si>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</si>
  <si>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</si>
  <si>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</si>
  <si>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</si>
  <si>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</si>
  <si>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</si>
  <si>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</si>
  <si>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</si>
  <si>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</si>
  <si>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</si>
  <si>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</si>
  <si>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</si>
  <si>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</si>
  <si>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</si>
  <si>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</si>
  <si>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</si>
  <si>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</si>
  <si>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</si>
  <si>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</si>
  <si>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</si>
  <si>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</si>
  <si>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</si>
  <si>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</si>
  <si>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</si>
  <si>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</si>
  <si>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</si>
  <si>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</si>
  <si>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</si>
  <si>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</si>
  <si>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</si>
  <si>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</si>
  <si>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</si>
  <si>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</si>
  <si>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</si>
  <si>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</si>
  <si>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</si>
  <si>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</si>
  <si>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</si>
  <si>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</si>
  <si>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</si>
  <si>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</si>
  <si>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</si>
  <si>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</si>
  <si>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</si>
  <si>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</si>
  <si>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</si>
  <si>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</si>
  <si>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</si>
  <si>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</si>
  <si>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</si>
  <si>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</si>
  <si>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</si>
  <si>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</si>
  <si>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</si>
  <si>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</si>
  <si>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</si>
  <si>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</si>
  <si>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</si>
  <si>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</si>
  <si>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</si>
  <si>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</si>
  <si>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</si>
  <si>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</si>
  <si>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</si>
  <si>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</si>
  <si>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</si>
  <si>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</si>
  <si>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</si>
  <si>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</si>
  <si>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</si>
  <si>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</si>
  <si>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</si>
  <si>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</si>
  <si>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</si>
  <si>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</si>
  <si>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</si>
  <si>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</si>
  <si>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</si>
  <si>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</si>
  <si>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</si>
  <si>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</si>
  <si>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</si>
  <si>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</si>
  <si>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</si>
  <si>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</si>
  <si>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</si>
  <si>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</si>
  <si>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</si>
  <si>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</si>
  <si>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</si>
  <si>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</si>
  <si>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</si>
  <si>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</si>
  <si>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</si>
  <si>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</si>
  <si>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</si>
  <si>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</si>
  <si>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</si>
  <si>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</si>
  <si>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</si>
  <si>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</si>
  <si>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</si>
  <si>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</si>
  <si>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</si>
  <si>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</si>
  <si>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</si>
  <si>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</si>
  <si>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</si>
  <si>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</si>
  <si>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</si>
  <si>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</si>
  <si>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</si>
  <si>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</si>
  <si>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</si>
  <si>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</si>
  <si>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</si>
  <si>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</si>
  <si>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</si>
  <si>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</si>
  <si>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</si>
  <si>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</si>
  <si>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</si>
  <si>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</si>
  <si>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</si>
  <si>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</si>
  <si>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</si>
  <si>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</si>
  <si>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</si>
  <si>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</si>
  <si>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</si>
  <si>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</si>
  <si>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</si>
  <si>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</si>
  <si>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</si>
  <si>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</si>
  <si>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</si>
  <si>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</si>
  <si>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</si>
  <si>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</si>
  <si>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</si>
  <si>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</si>
  <si>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</si>
  <si>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</si>
  <si>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</si>
  <si>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</si>
  <si>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</si>
  <si>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</si>
  <si>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</si>
  <si>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</si>
  <si>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</si>
  <si>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</si>
  <si>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</si>
  <si>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</si>
  <si>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</si>
  <si>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</si>
  <si>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</si>
  <si>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</si>
  <si>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</si>
  <si>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</si>
  <si>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</si>
  <si>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</si>
  <si>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</si>
  <si>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</si>
  <si>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</si>
  <si>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</si>
  <si>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</si>
  <si>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</si>
  <si>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</si>
  <si>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</si>
  <si>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</si>
  <si>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</si>
  <si>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</si>
  <si>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</si>
  <si>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</si>
  <si>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</si>
  <si>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</si>
  <si>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</si>
  <si>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</si>
  <si>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</si>
  <si>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</si>
  <si>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</si>
  <si>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</si>
  <si>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</si>
  <si>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</si>
  <si>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</si>
  <si>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</si>
  <si>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</si>
  <si>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</si>
  <si>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</si>
  <si>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</si>
  <si>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</si>
  <si>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</si>
  <si>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</si>
  <si>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</si>
  <si>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</si>
  <si>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</si>
  <si>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</si>
  <si>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</si>
  <si>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</si>
  <si>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</si>
  <si>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</si>
  <si>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</si>
  <si>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</si>
  <si>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</si>
  <si>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</si>
  <si>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</si>
  <si>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</si>
  <si>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</si>
  <si>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</si>
  <si>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</si>
  <si>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</si>
  <si>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</si>
  <si>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</si>
  <si>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</si>
  <si>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</si>
  <si>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</si>
  <si>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</si>
  <si>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</si>
  <si>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</si>
  <si>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</si>
  <si>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</si>
  <si>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</si>
  <si>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</si>
  <si>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</si>
  <si>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</si>
  <si>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</si>
  <si>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</si>
  <si>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</si>
  <si>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</si>
  <si>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</si>
  <si>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</si>
  <si>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</si>
  <si>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</si>
  <si>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</si>
  <si>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</si>
  <si>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</si>
  <si>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</si>
  <si>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</si>
  <si>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</si>
  <si>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</si>
  <si>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</si>
  <si>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</si>
  <si>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</si>
  <si>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</si>
  <si>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</si>
  <si>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</si>
  <si>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</si>
  <si>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</si>
  <si>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</si>
  <si>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</si>
  <si>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</si>
  <si>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</si>
  <si>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</si>
  <si>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</si>
  <si>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</si>
  <si>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</si>
  <si>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</si>
  <si>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</si>
  <si>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</si>
  <si>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</si>
  <si>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</si>
  <si>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</si>
  <si>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</si>
  <si>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</si>
  <si>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</si>
  <si>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</si>
  <si>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</si>
  <si>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</si>
  <si>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</si>
  <si>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</si>
  <si>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</si>
  <si>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</si>
  <si>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</si>
  <si>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</si>
  <si>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</si>
  <si>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</si>
  <si>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</si>
  <si>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</si>
  <si>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</si>
  <si>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</si>
  <si>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</si>
  <si>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</si>
  <si>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</si>
  <si>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</si>
  <si>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</si>
  <si>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</si>
  <si>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</si>
  <si>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</si>
  <si>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</si>
  <si>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</si>
  <si>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</si>
  <si>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</si>
  <si>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</si>
  <si>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</si>
  <si>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</si>
  <si>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</si>
  <si>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</si>
  <si>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</si>
  <si>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</si>
  <si>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</si>
  <si>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</si>
  <si>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</si>
  <si>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</si>
  <si>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</si>
  <si>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</si>
  <si>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</si>
  <si>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</si>
  <si>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</si>
  <si>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</si>
  <si>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</si>
  <si>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</si>
  <si>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</si>
  <si>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</si>
  <si>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</si>
  <si>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</si>
  <si>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</si>
  <si>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</si>
  <si>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</si>
  <si>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</si>
  <si>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</si>
  <si>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</si>
  <si>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</si>
  <si>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</si>
  <si>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</si>
  <si>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</si>
  <si>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</si>
  <si>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</si>
  <si>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</si>
  <si>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</si>
  <si>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</si>
  <si>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</si>
  <si>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</si>
  <si>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</si>
  <si>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</si>
  <si>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</si>
  <si>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</si>
  <si>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</si>
  <si>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</si>
  <si>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</si>
  <si>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</si>
  <si>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</si>
  <si>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</si>
  <si>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</si>
  <si>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</si>
  <si>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</si>
  <si>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</si>
  <si>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</si>
  <si>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</si>
  <si>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</si>
  <si>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</si>
  <si>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</si>
  <si>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</si>
  <si>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</si>
  <si>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</si>
  <si>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</si>
  <si>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</si>
  <si>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</si>
  <si>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</si>
  <si>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</si>
  <si>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</si>
  <si>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</si>
  <si>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</si>
  <si>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</si>
  <si>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</si>
  <si>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</si>
  <si>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</si>
  <si>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</si>
  <si>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</si>
  <si>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</si>
  <si>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</si>
  <si>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</si>
  <si>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</si>
  <si>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</si>
  <si>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</si>
  <si>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</si>
  <si>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</si>
  <si>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</si>
  <si>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</si>
  <si>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</si>
  <si>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</si>
  <si>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</si>
  <si>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</si>
  <si>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</si>
  <si>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</si>
  <si>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</si>
  <si>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</si>
  <si>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</si>
  <si>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</si>
  <si>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</si>
  <si>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</si>
  <si>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</si>
  <si>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</si>
  <si>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</si>
  <si>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</si>
  <si>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</si>
  <si>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</si>
  <si>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</si>
  <si>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</si>
  <si>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</si>
  <si>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</si>
  <si>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</si>
  <si>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</si>
  <si>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</si>
  <si>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</si>
  <si>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</si>
  <si>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</si>
  <si>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</si>
  <si>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</si>
  <si>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</si>
  <si>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</si>
  <si>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</si>
  <si>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</si>
  <si>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</si>
  <si>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</si>
  <si>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</si>
  <si>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</si>
  <si>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</si>
  <si>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</si>
  <si>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</si>
  <si>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</si>
  <si>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</si>
  <si>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</si>
  <si>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</si>
  <si>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</si>
  <si>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</si>
  <si>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</si>
  <si>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</si>
  <si>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</si>
  <si>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</si>
  <si>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</si>
  <si>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</si>
  <si>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</si>
  <si>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</si>
  <si>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</si>
  <si>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</si>
  <si>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</si>
  <si>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</si>
  <si>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</si>
  <si>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</si>
  <si>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</si>
  <si>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</si>
  <si>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</si>
  <si>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</si>
  <si>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</si>
  <si>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</si>
  <si>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</si>
  <si>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</si>
  <si>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</si>
  <si>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</si>
  <si>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</si>
  <si>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</si>
  <si>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</si>
  <si>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</si>
  <si>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</si>
  <si>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</si>
  <si>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</si>
  <si>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</si>
  <si>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</si>
  <si>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</si>
  <si>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</si>
  <si>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</si>
  <si>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</si>
  <si>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</si>
  <si>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</si>
  <si>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</si>
  <si>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</si>
  <si>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</si>
  <si>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</si>
  <si>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</si>
  <si>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</si>
  <si>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</si>
  <si>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</si>
  <si>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</si>
  <si>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</si>
  <si>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</si>
  <si>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</si>
  <si>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</si>
  <si>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</si>
  <si>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</si>
  <si>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</si>
  <si>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</si>
  <si>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</si>
  <si>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</si>
  <si>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</si>
  <si>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</si>
  <si>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</si>
  <si>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</si>
  <si>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</si>
  <si>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</si>
  <si>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</si>
  <si>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</si>
  <si>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</si>
  <si>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</si>
  <si>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</si>
  <si>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</si>
  <si>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</si>
  <si>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</si>
  <si>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</si>
  <si>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</si>
  <si>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</si>
  <si>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</si>
  <si>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</si>
  <si>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</si>
  <si>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</si>
  <si>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</si>
  <si>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</si>
  <si>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</si>
  <si>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</si>
  <si>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</si>
  <si>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</si>
  <si>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</si>
  <si>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</si>
  <si>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</si>
  <si>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</si>
  <si>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</si>
  <si>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</si>
  <si>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</si>
  <si>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</si>
  <si>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</si>
  <si>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</si>
  <si>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</si>
  <si>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</si>
  <si>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</si>
  <si>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</si>
  <si>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</si>
  <si>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</si>
  <si>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</si>
  <si>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</si>
  <si>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</si>
  <si>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</si>
  <si>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</si>
  <si>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</si>
  <si>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</si>
  <si>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</si>
  <si>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</si>
  <si>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</si>
  <si>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</si>
  <si>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</si>
  <si>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</si>
  <si>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</si>
  <si>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</si>
  <si>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</si>
  <si>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</si>
  <si>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</si>
  <si>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</si>
  <si>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</si>
  <si>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</si>
  <si>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</si>
  <si>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</si>
  <si>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</si>
  <si>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</si>
  <si>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</si>
  <si>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</si>
  <si>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</si>
  <si>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</si>
  <si>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</si>
  <si>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</si>
  <si>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</si>
  <si>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</si>
  <si>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</si>
  <si>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</si>
  <si>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</si>
  <si>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</si>
  <si>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</si>
  <si>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</si>
  <si>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</si>
  <si>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</si>
  <si>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</si>
  <si>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</si>
  <si>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</si>
  <si>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</si>
  <si>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</si>
  <si>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</si>
  <si>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</si>
  <si>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</si>
  <si>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</si>
  <si>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</si>
  <si>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</si>
  <si>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</si>
  <si>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</si>
  <si>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</si>
  <si>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</si>
  <si>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</si>
  <si>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</si>
  <si>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</si>
  <si>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</si>
  <si>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</si>
  <si>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</si>
  <si>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</si>
  <si>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</si>
  <si>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</si>
  <si>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</si>
  <si>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</si>
  <si>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</si>
  <si>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</si>
  <si>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</si>
  <si>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</si>
  <si>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</si>
  <si>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</si>
  <si>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</si>
  <si>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</si>
  <si>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</si>
  <si>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</si>
  <si>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</si>
  <si>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</si>
  <si>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</si>
  <si>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</si>
  <si>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</si>
  <si>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</si>
  <si>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</si>
  <si>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</si>
  <si>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</si>
  <si>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</si>
  <si>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</si>
  <si>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</si>
  <si>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</si>
  <si>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</si>
  <si>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</si>
  <si>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</si>
  <si>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</si>
  <si>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</si>
  <si>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</si>
  <si>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</si>
  <si>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</si>
  <si>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</si>
  <si>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</si>
  <si>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</si>
  <si>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</si>
  <si>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</si>
  <si>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</si>
  <si>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</si>
  <si>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</si>
  <si>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</si>
  <si>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</si>
  <si>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</si>
  <si>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</si>
  <si>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</si>
  <si>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</si>
  <si>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</si>
  <si>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</si>
  <si>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</si>
  <si>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</si>
  <si>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</si>
  <si>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</si>
  <si>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</si>
  <si>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</si>
  <si>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</si>
  <si>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</si>
  <si>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</si>
  <si>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</si>
  <si>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</si>
  <si>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</si>
  <si>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</si>
  <si>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</si>
  <si>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</si>
  <si>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</si>
  <si>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</si>
  <si>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</si>
  <si>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</si>
  <si>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</si>
  <si>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</si>
  <si>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</si>
  <si>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</si>
  <si>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</si>
  <si>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</si>
  <si>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</si>
  <si>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</si>
  <si>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</si>
  <si>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</si>
  <si>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</si>
  <si>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</si>
  <si>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</si>
  <si>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</si>
  <si>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</si>
  <si>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</si>
  <si>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</si>
  <si>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</si>
  <si>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</si>
  <si>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</si>
  <si>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</si>
  <si>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</si>
  <si>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</si>
  <si>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</si>
  <si>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</si>
  <si>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</si>
  <si>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</si>
  <si>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</si>
  <si>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</si>
  <si>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</si>
  <si>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</si>
  <si>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</si>
  <si>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</si>
  <si>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</si>
  <si>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</si>
  <si>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</si>
  <si>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</si>
  <si>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</si>
  <si>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</si>
  <si>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</si>
  <si>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</si>
  <si>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</si>
  <si>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</si>
  <si>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</si>
  <si>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</si>
  <si>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</si>
  <si>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</si>
  <si>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</si>
  <si>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</si>
  <si>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</si>
  <si>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</si>
  <si>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</si>
  <si>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</si>
  <si>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</si>
  <si>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</si>
  <si>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</si>
  <si>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</si>
  <si>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</si>
  <si>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</si>
  <si>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</si>
  <si>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</si>
  <si>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</si>
  <si>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</si>
  <si>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</si>
  <si>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</si>
  <si>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</si>
  <si>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</si>
  <si>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</si>
  <si>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</si>
  <si>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</si>
  <si>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</si>
  <si>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</si>
  <si>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</si>
  <si>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</si>
  <si>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</si>
  <si>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</si>
  <si>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</si>
  <si>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</si>
  <si>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</si>
  <si>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</si>
  <si>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</si>
  <si>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</si>
  <si>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</si>
  <si>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</si>
  <si>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</si>
  <si>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</si>
  <si>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</si>
  <si>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</si>
  <si>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</si>
  <si>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</si>
  <si>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</si>
  <si>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</si>
  <si>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</si>
  <si>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</si>
  <si>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</si>
  <si>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</si>
  <si>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</si>
  <si>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</si>
  <si>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</si>
  <si>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</si>
  <si>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</si>
  <si>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</si>
  <si>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</si>
  <si>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</si>
  <si>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</si>
  <si>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</si>
  <si>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</si>
  <si>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</si>
  <si>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</si>
  <si>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</si>
  <si>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</si>
  <si>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</si>
  <si>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</si>
  <si>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</si>
  <si>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</si>
  <si>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</si>
  <si>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</si>
  <si>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</si>
  <si>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</si>
  <si>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</si>
  <si>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</si>
  <si>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</si>
  <si>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</si>
  <si>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</si>
  <si>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</si>
  <si>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</si>
  <si>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</si>
  <si>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</si>
  <si>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</si>
  <si>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</si>
  <si>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</si>
  <si>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</si>
  <si>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</si>
  <si>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</si>
  <si>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</si>
  <si>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</si>
  <si>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</si>
  <si>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</si>
  <si>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</si>
  <si>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</si>
  <si>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</si>
  <si>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</si>
  <si>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</si>
  <si>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</si>
  <si>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</si>
  <si>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</si>
  <si>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</si>
  <si>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</si>
  <si>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</si>
  <si>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</si>
  <si>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</si>
  <si>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</si>
  <si>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</si>
  <si>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</si>
  <si>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</si>
  <si>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</si>
  <si>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</si>
  <si>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</si>
  <si>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</si>
  <si>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</si>
  <si>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</si>
  <si>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</si>
  <si>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</si>
  <si>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</si>
  <si>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</si>
  <si>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</si>
  <si>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</si>
  <si>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</si>
  <si>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</si>
  <si>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</si>
  <si>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</si>
  <si>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</si>
  <si>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</si>
  <si>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</si>
  <si>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</si>
  <si>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</si>
  <si>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</si>
  <si>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</si>
  <si>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</si>
  <si>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</si>
  <si>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</si>
  <si>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</si>
  <si>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</si>
  <si>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</si>
  <si>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</si>
  <si>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</si>
  <si>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</si>
  <si>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</si>
  <si>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</si>
  <si>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</si>
  <si>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</si>
  <si>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</si>
  <si>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</si>
  <si>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</si>
  <si>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</si>
  <si>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</si>
  <si>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</si>
  <si>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</si>
  <si>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</si>
  <si>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</si>
  <si>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</si>
  <si>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</si>
  <si>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</si>
  <si>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</si>
  <si>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</si>
  <si>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</si>
  <si>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</si>
  <si>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</si>
  <si>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</si>
  <si>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</si>
  <si>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</si>
  <si>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</si>
  <si>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</si>
  <si>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</si>
  <si>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</si>
  <si>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</si>
  <si>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</si>
  <si>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</si>
  <si>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</si>
  <si>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</si>
  <si>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</si>
  <si>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</si>
  <si>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</si>
  <si>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</si>
  <si>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</si>
  <si>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</si>
  <si>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</si>
  <si>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</si>
  <si>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</si>
  <si>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</si>
  <si>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</si>
  <si>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</si>
  <si>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</si>
  <si>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</si>
  <si>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</si>
  <si>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</si>
  <si>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</si>
  <si>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</si>
  <si>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</si>
  <si>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</si>
  <si>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</si>
  <si>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</si>
  <si>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</si>
  <si>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</si>
  <si>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</si>
  <si>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</si>
  <si>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</si>
  <si>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</si>
  <si>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</si>
  <si>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</si>
  <si>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</si>
  <si>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</si>
  <si>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</si>
  <si>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</si>
  <si>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</si>
  <si>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</si>
  <si>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</si>
  <si>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</si>
  <si>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</si>
  <si>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</si>
  <si>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</si>
  <si>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</si>
  <si>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</si>
  <si>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</si>
  <si>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</si>
  <si>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</si>
  <si>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</si>
  <si>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</si>
  <si>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</si>
  <si>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</si>
  <si>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</si>
  <si>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</si>
  <si>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</si>
  <si>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</si>
  <si>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</si>
  <si>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</si>
  <si>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</si>
  <si>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</si>
  <si>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</si>
  <si>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</si>
  <si>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</si>
  <si>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</si>
  <si>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</si>
  <si>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</si>
  <si>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</si>
  <si>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</si>
  <si>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</si>
  <si>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</si>
  <si>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</si>
  <si>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</si>
  <si>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</si>
  <si>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</si>
  <si>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</si>
  <si>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</si>
  <si>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</si>
  <si>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</si>
  <si>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</si>
  <si>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</si>
  <si>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</si>
  <si>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</si>
  <si>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</si>
  <si>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</si>
  <si>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</si>
  <si>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</si>
  <si>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</si>
  <si>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</si>
  <si>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</si>
  <si>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</si>
  <si>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</si>
  <si>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</si>
  <si>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</si>
  <si>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</si>
  <si>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</si>
  <si>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</si>
  <si>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</si>
  <si>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</si>
  <si>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</si>
  <si>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</si>
  <si>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</si>
  <si>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</si>
  <si>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</si>
  <si>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</si>
  <si>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</si>
  <si>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</si>
  <si>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</si>
  <si>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</si>
  <si>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</si>
  <si>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</si>
  <si>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</si>
  <si>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</si>
  <si>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</si>
  <si>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</si>
  <si>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</si>
  <si>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</si>
  <si>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</si>
  <si>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</si>
  <si>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</si>
  <si>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</si>
  <si>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</si>
  <si>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</si>
  <si>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</si>
  <si>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</si>
  <si>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</si>
  <si>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</si>
  <si>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</si>
  <si>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</si>
  <si>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</si>
  <si>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</si>
  <si>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</si>
  <si>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</si>
  <si>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</si>
  <si>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</si>
  <si>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</si>
  <si>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</si>
  <si>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</si>
  <si>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</si>
  <si>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</si>
  <si>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</si>
  <si>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</si>
  <si>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</si>
  <si>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</si>
  <si>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</si>
  <si>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</si>
  <si>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</si>
  <si>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</si>
  <si>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</si>
  <si>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</si>
  <si>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</si>
  <si>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</si>
  <si>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</si>
  <si>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</si>
  <si>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</si>
  <si>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</si>
  <si>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</si>
  <si>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</si>
  <si>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</si>
  <si>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</si>
  <si>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</si>
  <si>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</si>
  <si>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</si>
  <si>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</si>
  <si>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</si>
  <si>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</si>
  <si>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</si>
  <si>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</si>
  <si>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</si>
  <si>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</si>
  <si>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</si>
  <si>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</si>
  <si>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</si>
  <si>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</si>
  <si>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</si>
  <si>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</si>
  <si>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</si>
  <si>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</si>
  <si>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</si>
  <si>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</si>
  <si>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</si>
  <si>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</si>
  <si>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</si>
  <si>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</si>
  <si>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</si>
  <si>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</si>
  <si>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</si>
  <si>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</si>
  <si>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</si>
  <si>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</si>
  <si>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</si>
  <si>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</si>
  <si>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</si>
  <si>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</si>
  <si>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</si>
  <si>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</si>
  <si>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</si>
  <si>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</si>
  <si>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</si>
  <si>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</si>
  <si>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</si>
  <si>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</si>
  <si>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</si>
  <si>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</si>
  <si>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</si>
  <si>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</si>
  <si>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</si>
  <si>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</si>
  <si>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</si>
  <si>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</si>
  <si>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</si>
  <si>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</si>
  <si>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</si>
  <si>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</si>
  <si>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</si>
  <si>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</si>
  <si>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</si>
  <si>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</si>
  <si>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</si>
  <si>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</si>
  <si>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</si>
  <si>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</si>
  <si>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</si>
  <si>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</si>
  <si>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</si>
  <si>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</si>
  <si>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</si>
  <si>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</si>
  <si>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</si>
  <si>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</si>
  <si>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</si>
  <si>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</si>
  <si>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</si>
  <si>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</si>
  <si>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</si>
  <si>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</si>
  <si>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</si>
  <si>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</si>
  <si>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</si>
  <si>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</si>
  <si>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</si>
  <si>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</si>
  <si>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</si>
  <si>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</si>
  <si>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</si>
  <si>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</si>
  <si>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</si>
  <si>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</si>
  <si>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</si>
  <si>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</si>
  <si>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</si>
  <si>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</si>
  <si>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</si>
  <si>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</si>
  <si>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</si>
  <si>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</si>
  <si>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</si>
  <si>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</si>
  <si>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</si>
  <si>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</si>
  <si>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</si>
  <si>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</si>
  <si>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</si>
  <si>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</si>
  <si>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</si>
  <si>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</si>
  <si>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</si>
  <si>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</si>
  <si>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</si>
  <si>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</si>
  <si>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</si>
  <si>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</si>
  <si>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</si>
  <si>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</si>
  <si>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</si>
  <si>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</si>
  <si>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</si>
  <si>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</si>
  <si>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</si>
  <si>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</si>
  <si>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</si>
  <si>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</si>
  <si>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</si>
  <si>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</si>
  <si>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</si>
  <si>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</si>
  <si>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</si>
  <si>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</si>
  <si>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</si>
  <si>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</si>
  <si>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</si>
  <si>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</si>
  <si>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</si>
  <si>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</si>
  <si>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</si>
  <si>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</si>
  <si>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</si>
  <si>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</si>
  <si>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</si>
  <si>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</si>
  <si>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</si>
  <si>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</si>
  <si>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</si>
  <si>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</si>
  <si>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</si>
  <si>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</si>
  <si>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</si>
  <si>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</si>
  <si>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</si>
  <si>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</si>
  <si>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</si>
  <si>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</si>
  <si>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</si>
  <si>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</si>
  <si>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</si>
  <si>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</si>
  <si>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</si>
  <si>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</si>
  <si>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</si>
  <si>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</si>
  <si>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</si>
  <si>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</si>
  <si>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</si>
  <si>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</si>
  <si>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</si>
  <si>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</si>
  <si>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</si>
  <si>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</si>
  <si>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</si>
  <si>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</si>
  <si>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</si>
  <si>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</si>
  <si>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</si>
  <si>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</si>
  <si>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</si>
  <si>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</si>
  <si>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</si>
  <si>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</si>
  <si>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</si>
  <si>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</si>
  <si>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</si>
  <si>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</si>
  <si>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</si>
  <si>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</si>
  <si>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</si>
  <si>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</si>
  <si>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</si>
  <si>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</si>
  <si>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</si>
  <si>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</si>
  <si>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</si>
  <si>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</si>
  <si>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</si>
  <si>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</si>
  <si>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</si>
  <si>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</si>
  <si>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</si>
  <si>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</si>
  <si>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</si>
  <si>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</si>
  <si>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</si>
  <si>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</si>
  <si>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</si>
  <si>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</si>
  <si>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</si>
  <si>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</si>
  <si>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</si>
  <si>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</si>
  <si>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</si>
  <si>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</si>
  <si>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</si>
  <si>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</si>
  <si>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</si>
  <si>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</si>
  <si>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</si>
  <si>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</si>
  <si>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</si>
  <si>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</si>
  <si>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</si>
  <si>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</si>
  <si>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</si>
  <si>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</si>
  <si>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</si>
  <si>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</si>
  <si>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</si>
  <si>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</si>
  <si>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</si>
  <si>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</si>
  <si>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</si>
  <si>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</si>
  <si>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</si>
  <si>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</si>
  <si>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</si>
  <si>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</si>
  <si>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</si>
  <si>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</si>
  <si>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</si>
  <si>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</si>
  <si>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</si>
  <si>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</si>
  <si>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</si>
  <si>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</si>
  <si>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</si>
  <si>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</si>
  <si>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</si>
  <si>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</si>
  <si>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</si>
  <si>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</si>
  <si>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</si>
  <si>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</si>
  <si>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</si>
  <si>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</si>
  <si>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</si>
  <si>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</si>
  <si>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</si>
  <si>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</si>
  <si>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</si>
  <si>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</si>
  <si>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</si>
  <si>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</si>
  <si>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</si>
  <si>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</si>
  <si>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</si>
  <si>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</si>
  <si>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</si>
  <si>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</si>
  <si>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</si>
  <si>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</si>
  <si>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</si>
  <si>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</si>
  <si>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</si>
  <si>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</si>
  <si>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</si>
  <si>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</si>
  <si>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</si>
  <si>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</si>
  <si>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</si>
  <si>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</si>
  <si>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</si>
  <si>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</si>
  <si>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</si>
  <si>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</si>
  <si>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</si>
  <si>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</si>
  <si>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</si>
  <si>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</si>
  <si>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</si>
  <si>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</si>
  <si>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</si>
  <si>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</si>
  <si>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</si>
  <si>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</si>
  <si>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</si>
  <si>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</si>
  <si>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</si>
  <si>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</si>
  <si>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</si>
  <si>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</si>
  <si>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</si>
  <si>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</si>
  <si>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</si>
  <si>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</si>
  <si>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</si>
  <si>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</si>
  <si>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</si>
  <si>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</si>
  <si>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</si>
  <si>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</si>
  <si>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</si>
  <si>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</si>
  <si>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</si>
  <si>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</si>
  <si>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</si>
  <si>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</si>
  <si>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</si>
  <si>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</si>
  <si>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</si>
  <si>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</si>
  <si>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</si>
  <si>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</si>
  <si>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</si>
  <si>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</si>
  <si>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</si>
  <si>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</si>
  <si>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</si>
  <si>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</si>
  <si>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</si>
  <si>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</si>
  <si>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</si>
  <si>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</si>
  <si>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</si>
  <si>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</si>
  <si>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</si>
  <si>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</si>
  <si>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</si>
  <si>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</si>
  <si>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</si>
  <si>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</si>
  <si>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</si>
  <si>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</si>
  <si>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</si>
  <si>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</si>
  <si>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</si>
  <si>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</si>
  <si>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</si>
  <si>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</si>
  <si>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</si>
  <si>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</si>
  <si>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</si>
  <si>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</si>
  <si>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</si>
  <si>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</si>
  <si>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</si>
  <si>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</si>
  <si>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</si>
  <si>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</si>
  <si>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</si>
  <si>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</si>
  <si>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</si>
  <si>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</si>
  <si>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</si>
  <si>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</si>
  <si>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</si>
  <si>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</si>
  <si>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</si>
  <si>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</si>
  <si>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</si>
  <si>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</si>
  <si>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</si>
  <si>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</si>
  <si>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</si>
  <si>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</si>
  <si>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</si>
  <si>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</si>
  <si>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</si>
  <si>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</si>
  <si>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</si>
  <si>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</si>
  <si>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</si>
  <si>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</si>
  <si>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</si>
  <si>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</si>
  <si>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</si>
  <si>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</si>
  <si>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</si>
  <si>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</si>
  <si>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</si>
  <si>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</si>
  <si>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</si>
  <si>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</si>
  <si>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</si>
  <si>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</si>
  <si>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</si>
  <si>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</si>
  <si>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</si>
  <si>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</si>
  <si>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</si>
  <si>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</si>
  <si>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</si>
  <si>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</si>
  <si>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</si>
  <si>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</si>
  <si>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</si>
  <si>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</si>
  <si>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</si>
  <si>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</si>
  <si>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</si>
  <si>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</si>
  <si>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</si>
  <si>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</si>
  <si>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</si>
  <si>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</si>
  <si>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</si>
  <si>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</si>
  <si>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</si>
  <si>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</si>
  <si>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</si>
  <si>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</si>
  <si>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</si>
  <si>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</si>
  <si>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</si>
  <si>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</si>
  <si>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</si>
  <si>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</si>
  <si>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</si>
  <si>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</si>
  <si>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</si>
  <si>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</si>
  <si>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</si>
  <si>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</si>
  <si>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</si>
  <si>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</si>
  <si>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</si>
  <si>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</si>
  <si>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</si>
  <si>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</si>
  <si>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</si>
  <si>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</si>
  <si>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</si>
  <si>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</si>
  <si>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</si>
  <si>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</si>
  <si>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</si>
  <si>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</si>
  <si>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</si>
  <si>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</si>
  <si>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</si>
  <si>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</si>
  <si>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</si>
  <si>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</si>
  <si>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</si>
  <si>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</si>
  <si>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</si>
  <si>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</si>
  <si>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</si>
  <si>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</si>
  <si>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</si>
  <si>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</si>
  <si>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</si>
  <si>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</si>
  <si>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</si>
  <si>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</si>
  <si>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</si>
  <si>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</si>
  <si>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</si>
  <si>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</si>
  <si>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</si>
  <si>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</si>
  <si>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</si>
  <si>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</si>
  <si>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</si>
  <si>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</si>
  <si>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</si>
  <si>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</si>
  <si>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</si>
  <si>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</si>
  <si>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</si>
  <si>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</si>
  <si>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</si>
  <si>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</si>
  <si>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</si>
  <si>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</si>
  <si>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</si>
  <si>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</si>
  <si>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</si>
  <si>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</si>
  <si>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</si>
  <si>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</si>
  <si>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</si>
  <si>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</si>
  <si>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</si>
  <si>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</si>
  <si>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</si>
  <si>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</si>
  <si>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</si>
  <si>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</si>
  <si>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</si>
  <si>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</si>
  <si>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</si>
  <si>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</si>
  <si>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</si>
  <si>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</si>
  <si>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</si>
  <si>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</si>
  <si>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</si>
  <si>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</si>
  <si>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</si>
  <si>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</si>
  <si>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</si>
  <si>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</si>
  <si>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</si>
  <si>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</si>
  <si>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</si>
  <si>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</si>
  <si>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</si>
  <si>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</si>
  <si>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</si>
  <si>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</si>
  <si>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</si>
  <si>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</si>
  <si>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</si>
  <si>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</si>
  <si>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</si>
  <si>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</si>
  <si>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</si>
  <si>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</si>
  <si>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</si>
  <si>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</si>
  <si>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</si>
  <si>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</si>
  <si>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</si>
  <si>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</si>
  <si>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</si>
  <si>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</si>
  <si>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</si>
  <si>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</si>
  <si>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</si>
  <si>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</si>
  <si>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</si>
  <si>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</si>
  <si>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</si>
  <si>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</si>
  <si>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</si>
  <si>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</si>
  <si>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</si>
  <si>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</si>
  <si>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</si>
  <si>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</si>
  <si>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</si>
  <si>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</si>
  <si>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</si>
  <si>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</si>
  <si>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</si>
  <si>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</si>
  <si>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</si>
  <si>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</si>
  <si>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</si>
  <si>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</si>
  <si>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</si>
  <si>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</si>
  <si>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</si>
  <si>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</si>
  <si>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</si>
  <si>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</si>
  <si>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</si>
  <si>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</si>
  <si>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</si>
  <si>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</si>
  <si>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</si>
  <si>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</si>
  <si>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</si>
  <si>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</si>
  <si>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</si>
  <si>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</si>
  <si>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</si>
  <si>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</si>
  <si>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</si>
  <si>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</si>
  <si>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</si>
  <si>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</si>
  <si>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</si>
  <si>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</si>
  <si>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</si>
  <si>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</si>
  <si>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</si>
  <si>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</si>
  <si>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</si>
  <si>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</si>
  <si>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</si>
  <si>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</si>
  <si>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</si>
  <si>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</si>
  <si>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</si>
  <si>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</si>
  <si>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</si>
  <si>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</si>
  <si>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</si>
  <si>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</si>
  <si>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</si>
  <si>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</si>
  <si>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</si>
  <si>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</si>
  <si>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</si>
  <si>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</si>
  <si>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</si>
  <si>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</si>
  <si>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</si>
  <si>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</si>
  <si>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</si>
  <si>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</si>
  <si>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</si>
  <si>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</si>
  <si>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</si>
  <si>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</si>
  <si>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</si>
  <si>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</si>
  <si>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</si>
  <si>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</si>
  <si>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</si>
  <si>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</si>
  <si>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</si>
  <si>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</si>
  <si>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</si>
  <si>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</si>
  <si>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</si>
  <si>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</si>
  <si>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</si>
  <si>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</si>
  <si>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</si>
  <si>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</si>
  <si>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</si>
  <si>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</si>
  <si>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</si>
  <si>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</si>
  <si>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</si>
  <si>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</si>
  <si>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</si>
  <si>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</si>
  <si>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</si>
  <si>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</si>
  <si>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</si>
  <si>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</si>
  <si>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</si>
  <si>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</si>
  <si>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</si>
  <si>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</si>
  <si>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</si>
  <si>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</si>
  <si>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</si>
  <si>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</si>
  <si>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</si>
  <si>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</si>
  <si>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</si>
  <si>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</si>
  <si>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</si>
  <si>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</si>
  <si>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</si>
  <si>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</si>
  <si>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</si>
  <si>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</si>
  <si>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</si>
  <si>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</si>
  <si>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</si>
  <si>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</si>
  <si>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</si>
  <si>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</si>
  <si>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</si>
  <si>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</si>
  <si>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</si>
  <si>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</si>
  <si>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</si>
  <si>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</si>
  <si>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</si>
  <si>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</si>
  <si>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</si>
  <si>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</si>
  <si>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</si>
  <si>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</si>
  <si>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</si>
  <si>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</si>
  <si>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</si>
  <si>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</si>
  <si>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</si>
  <si>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</si>
  <si>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</si>
  <si>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</si>
  <si>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</si>
  <si>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</si>
  <si>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</si>
  <si>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</si>
  <si>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</si>
  <si>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</si>
  <si>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</si>
  <si>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</si>
  <si>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</si>
  <si>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</si>
  <si>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</si>
  <si>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</si>
  <si>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</si>
  <si>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</si>
  <si>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</si>
  <si>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</si>
  <si>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</si>
  <si>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</si>
  <si>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</si>
  <si>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</si>
  <si>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</si>
  <si>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</si>
  <si>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</si>
  <si>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</si>
  <si>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</si>
  <si>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</si>
  <si>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</si>
  <si>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</si>
  <si>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</si>
  <si>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</si>
  <si>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</si>
  <si>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</si>
  <si>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</si>
  <si>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</si>
  <si>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</si>
  <si>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</si>
  <si>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</si>
  <si>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</si>
  <si>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</si>
  <si>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</si>
  <si>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</si>
  <si>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</si>
  <si>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</si>
  <si>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</si>
  <si>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</si>
  <si>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</si>
  <si>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</si>
  <si>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</si>
  <si>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</si>
  <si>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</si>
  <si>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</si>
  <si>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</si>
  <si>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</si>
  <si>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</si>
  <si>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</si>
  <si>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</si>
  <si>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</si>
  <si>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</si>
  <si>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</si>
  <si>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</si>
  <si>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</si>
  <si>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</si>
  <si>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</si>
  <si>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</si>
  <si>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</si>
  <si>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</si>
  <si>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</si>
  <si>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</si>
  <si>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</si>
  <si>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</si>
  <si>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</si>
  <si>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</si>
  <si>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</si>
  <si>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</si>
  <si>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</si>
  <si>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</si>
  <si>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</si>
  <si>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</si>
  <si>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</si>
  <si>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</si>
  <si>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</si>
  <si>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</si>
  <si>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</si>
  <si>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</si>
  <si>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</si>
  <si>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</si>
  <si>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</si>
  <si>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</si>
  <si>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</si>
  <si>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</si>
  <si>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</si>
  <si>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</si>
  <si>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</si>
  <si>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</si>
  <si>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</si>
  <si>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</si>
  <si>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</si>
  <si>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</si>
  <si>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</si>
  <si>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</si>
  <si>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</si>
  <si>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</si>
  <si>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</si>
  <si>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</si>
  <si>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</si>
  <si>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</si>
  <si>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</si>
  <si>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</si>
  <si>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</si>
  <si>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</si>
  <si>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</si>
  <si>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</si>
  <si>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</si>
  <si>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</si>
  <si>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</si>
  <si>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</si>
  <si>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</si>
  <si>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</si>
  <si>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</si>
  <si>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</si>
  <si>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</si>
  <si>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</si>
  <si>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</si>
  <si>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</si>
  <si>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</si>
  <si>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</si>
  <si>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</si>
  <si>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</si>
  <si>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</si>
  <si>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</si>
  <si>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</si>
  <si>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</si>
  <si>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</si>
  <si>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</si>
  <si>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</si>
  <si>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</si>
  <si>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</si>
  <si>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</si>
  <si>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</si>
  <si>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</si>
  <si>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</si>
  <si>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</si>
  <si>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</si>
  <si>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</si>
  <si>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</si>
  <si>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</si>
  <si>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</si>
  <si>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</si>
  <si>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</si>
  <si>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</si>
  <si>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</si>
  <si>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</si>
  <si>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</si>
  <si>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</si>
  <si>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</si>
  <si>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</si>
  <si>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</si>
  <si>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</si>
  <si>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</si>
  <si>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</si>
  <si>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</si>
  <si>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</si>
  <si>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</si>
  <si>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</si>
  <si>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</si>
  <si>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</si>
  <si>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</si>
  <si>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</si>
  <si>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</si>
  <si>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</si>
  <si>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</si>
  <si>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</si>
  <si>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</si>
  <si>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</si>
  <si>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</si>
  <si>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</si>
  <si>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</si>
  <si>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</si>
  <si>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</si>
  <si>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</si>
  <si>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</si>
  <si>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</si>
  <si>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</si>
  <si>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</si>
  <si>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</si>
  <si>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</si>
  <si>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</si>
  <si>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</si>
  <si>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</si>
  <si>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</si>
  <si>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</si>
  <si>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</si>
  <si>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</si>
  <si>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</si>
  <si>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</si>
  <si>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</si>
  <si>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</si>
  <si>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</si>
  <si>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</si>
  <si>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</si>
  <si>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</si>
  <si>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</si>
  <si>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</si>
  <si>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</si>
  <si>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</si>
  <si>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</si>
  <si>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</si>
  <si>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</si>
  <si>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</si>
  <si>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</si>
  <si>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</si>
  <si>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</si>
  <si>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</si>
  <si>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</si>
  <si>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</si>
  <si>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</si>
  <si>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</si>
  <si>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</si>
  <si>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</si>
  <si>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</si>
  <si>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</si>
  <si>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</si>
  <si>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</si>
  <si>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</si>
  <si>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</si>
  <si>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</si>
  <si>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</si>
  <si>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</si>
  <si>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</si>
  <si>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</si>
  <si>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</si>
  <si>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</si>
  <si>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</si>
  <si>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</si>
  <si>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</si>
  <si>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</si>
  <si>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</si>
  <si>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</si>
  <si>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</si>
  <si>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</si>
  <si>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</si>
  <si>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</si>
  <si>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</si>
  <si>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</si>
  <si>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</si>
  <si>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</si>
  <si>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</si>
  <si>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</si>
  <si>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</si>
  <si>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</si>
  <si>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</si>
  <si>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</si>
  <si>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</si>
  <si>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</si>
  <si>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</si>
  <si>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</si>
  <si>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</si>
  <si>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</si>
  <si>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</si>
  <si>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</si>
  <si>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</si>
  <si>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</si>
  <si>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</si>
  <si>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</si>
  <si>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</si>
  <si>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</si>
  <si>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</si>
  <si>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</si>
  <si>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</si>
  <si>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</si>
  <si>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</si>
  <si>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</si>
  <si>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</si>
  <si>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</si>
  <si>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</si>
  <si>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</si>
  <si>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</si>
  <si>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</si>
  <si>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</si>
  <si>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</si>
  <si>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</si>
  <si>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</si>
  <si>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</si>
  <si>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</si>
  <si>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</si>
  <si>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</si>
  <si>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</si>
  <si>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</si>
  <si>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</si>
  <si>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</si>
  <si>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</si>
  <si>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</si>
  <si>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</si>
  <si>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</si>
  <si>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</si>
  <si>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</si>
  <si>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</si>
  <si>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</si>
  <si>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</si>
  <si>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</si>
  <si>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</si>
  <si>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</si>
  <si>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</si>
  <si>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</si>
  <si>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</si>
  <si>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</si>
  <si>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</si>
  <si>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</si>
  <si>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</si>
  <si>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</si>
  <si>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</si>
  <si>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</si>
  <si>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</si>
  <si>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</si>
  <si>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</si>
  <si>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</si>
  <si>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</si>
  <si>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</si>
  <si>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</si>
  <si>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</si>
  <si>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</si>
  <si>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</si>
  <si>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</si>
  <si>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</si>
  <si>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</si>
  <si>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</si>
  <si>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</si>
  <si>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</si>
  <si>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</si>
  <si>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</si>
  <si>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</si>
  <si>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</si>
  <si>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</si>
  <si>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</si>
  <si>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</si>
  <si>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</si>
  <si>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</si>
  <si>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</si>
  <si>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</si>
  <si>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</si>
  <si>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</si>
  <si>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</si>
  <si>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</si>
  <si>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</si>
  <si>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</si>
  <si>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</si>
  <si>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</si>
  <si>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</si>
  <si>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</si>
  <si>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</si>
  <si>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</si>
  <si>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</si>
  <si>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</si>
  <si>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</si>
  <si>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</si>
  <si>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</si>
  <si>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</si>
  <si>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</si>
  <si>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</si>
  <si>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</si>
  <si>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</si>
  <si>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</si>
  <si>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</si>
  <si>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</si>
  <si>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</si>
  <si>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</si>
  <si>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</si>
  <si>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</si>
  <si>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</si>
  <si>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</si>
  <si>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</si>
  <si>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</si>
  <si>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</si>
  <si>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</si>
  <si>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</si>
  <si>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</si>
  <si>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</si>
  <si>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</si>
  <si>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</si>
  <si>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</si>
  <si>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</si>
  <si>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</si>
  <si>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</si>
  <si>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</si>
  <si>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</si>
  <si>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</si>
  <si>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</si>
  <si>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</si>
  <si>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</si>
  <si>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</si>
  <si>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</si>
  <si>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</si>
  <si>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</si>
  <si>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</si>
  <si>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</si>
  <si>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</si>
  <si>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</si>
  <si>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</si>
  <si>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</si>
  <si>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</si>
  <si>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</si>
  <si>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</si>
  <si>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</si>
  <si>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</si>
  <si>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</si>
  <si>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</si>
  <si>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</si>
  <si>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</si>
  <si>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</si>
  <si>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</si>
  <si>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</si>
  <si>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</si>
  <si>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</si>
  <si>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</si>
  <si>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</si>
  <si>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</si>
  <si>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</si>
  <si>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</si>
  <si>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</si>
  <si>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</si>
  <si>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</si>
  <si>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</si>
  <si>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</si>
  <si>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</si>
  <si>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</si>
  <si>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</si>
  <si>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</si>
  <si>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</si>
  <si>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</si>
  <si>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</si>
  <si>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</si>
  <si>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</si>
  <si>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</si>
  <si>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</si>
  <si>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</si>
  <si>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</si>
  <si>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</si>
  <si>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</si>
  <si>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</si>
  <si>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</si>
  <si>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</si>
  <si>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</si>
  <si>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</si>
  <si>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</si>
  <si>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</si>
  <si>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</si>
  <si>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</si>
  <si>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</si>
  <si>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</si>
  <si>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</si>
  <si>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</si>
  <si>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</si>
  <si>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</si>
  <si>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</si>
  <si>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</si>
  <si>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</si>
  <si>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</si>
  <si>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</si>
  <si>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</si>
  <si>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</si>
  <si>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</si>
  <si>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</si>
  <si>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</si>
  <si>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</si>
  <si>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</si>
  <si>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</si>
  <si>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</si>
  <si>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</si>
  <si>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</si>
  <si>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</si>
  <si>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</si>
  <si>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</si>
  <si>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</si>
  <si>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</si>
  <si>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</si>
  <si>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</si>
  <si>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</si>
  <si>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</si>
  <si>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</si>
  <si>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</si>
  <si>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</si>
  <si>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</si>
  <si>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</si>
  <si>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</si>
  <si>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</si>
  <si>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</si>
  <si>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</si>
  <si>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</si>
  <si>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</si>
  <si>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</si>
  <si>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</si>
  <si>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</si>
  <si>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</si>
  <si>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</si>
  <si>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</si>
  <si>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</si>
  <si>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</si>
  <si>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</si>
  <si>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</si>
  <si>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</si>
  <si>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</si>
  <si>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</si>
  <si>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</si>
  <si>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</si>
  <si>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</si>
  <si>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</si>
  <si>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</si>
  <si>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</si>
  <si>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</si>
  <si>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</si>
  <si>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</si>
  <si>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</si>
  <si>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</si>
  <si>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</si>
  <si>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</si>
  <si>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</si>
  <si>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</si>
  <si>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</si>
  <si>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</si>
  <si>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</si>
  <si>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</si>
  <si>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</si>
  <si>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</si>
  <si>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</si>
  <si>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</si>
  <si>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</si>
  <si>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</si>
  <si>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</si>
  <si>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</si>
  <si>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</si>
  <si>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</si>
  <si>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</si>
  <si>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</si>
  <si>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</si>
  <si>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</si>
  <si>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</si>
  <si>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</si>
  <si>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</si>
  <si>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</si>
  <si>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</si>
  <si>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</si>
  <si>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</si>
  <si>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</si>
  <si>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</si>
  <si>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</si>
  <si>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</si>
  <si>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</si>
  <si>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</si>
  <si>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</si>
  <si>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</si>
  <si>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</si>
  <si>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</si>
  <si>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</si>
  <si>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</si>
  <si>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</si>
  <si>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</si>
  <si>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</si>
  <si>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</si>
  <si>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</si>
  <si>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</si>
  <si>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</si>
  <si>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</si>
  <si>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</si>
  <si>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</si>
  <si>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</si>
  <si>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</si>
  <si>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</si>
  <si>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</si>
  <si>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</si>
  <si>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</si>
  <si>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</si>
  <si>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</si>
  <si>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</si>
  <si>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</si>
  <si>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</si>
  <si>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</si>
  <si>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</si>
  <si>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</si>
  <si>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</si>
  <si>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</si>
  <si>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</si>
  <si>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</si>
  <si>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</si>
  <si>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</si>
  <si>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</si>
  <si>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</si>
  <si>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</si>
  <si>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</si>
  <si>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</si>
  <si>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</si>
  <si>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</si>
  <si>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</si>
  <si>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</si>
  <si>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</si>
  <si>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</si>
  <si>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</si>
  <si>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</si>
  <si>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</si>
  <si>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</si>
  <si>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</si>
  <si>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</si>
  <si>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</si>
  <si>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</si>
  <si>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</si>
  <si>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</si>
  <si>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</si>
  <si>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</si>
  <si>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</si>
  <si>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</si>
  <si>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</si>
  <si>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</si>
  <si>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</si>
  <si>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</si>
  <si>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</si>
  <si>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</si>
  <si>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</si>
  <si>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</si>
  <si>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</si>
  <si>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</si>
  <si>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</si>
  <si>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</si>
  <si>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</si>
  <si>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</si>
  <si>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</si>
  <si>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</si>
  <si>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</si>
  <si>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</si>
  <si>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</si>
  <si>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</si>
  <si>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</si>
  <si>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</si>
  <si>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</si>
  <si>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</si>
  <si>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</si>
  <si>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</si>
  <si>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</si>
  <si>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</si>
  <si>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</si>
  <si>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</si>
  <si>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</si>
  <si>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</si>
  <si>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</si>
  <si>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</si>
  <si>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</si>
  <si>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</si>
  <si>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</si>
  <si>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</si>
  <si>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</si>
  <si>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</si>
  <si>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</si>
  <si>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</si>
  <si>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</si>
  <si>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</si>
  <si>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</si>
  <si>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</si>
  <si>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</si>
  <si>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</si>
  <si>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</si>
  <si>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</si>
  <si>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</si>
  <si>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</si>
  <si>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</si>
  <si>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</si>
  <si>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</si>
  <si>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</si>
  <si>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</si>
  <si>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</si>
  <si>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</si>
  <si>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</si>
  <si>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</si>
  <si>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</si>
  <si>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</si>
  <si>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</si>
  <si>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</si>
  <si>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</si>
  <si>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</si>
  <si>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</si>
  <si>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</si>
  <si>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</si>
  <si>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</si>
  <si>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</si>
  <si>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</si>
  <si>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</si>
  <si>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</si>
  <si>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</si>
  <si>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</si>
  <si>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</si>
  <si>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</si>
  <si>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</si>
  <si>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</si>
  <si>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</si>
  <si>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</si>
  <si>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</si>
  <si>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</si>
  <si>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</si>
  <si>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</si>
  <si>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</si>
  <si>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</si>
  <si>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</si>
  <si>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</si>
  <si>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</si>
  <si>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</si>
  <si>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</si>
  <si>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</si>
  <si>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</si>
  <si>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</si>
  <si>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</si>
  <si>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</si>
  <si>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</si>
  <si>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</si>
  <si>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</si>
  <si>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</si>
  <si>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</si>
  <si>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</si>
  <si>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</si>
  <si>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</si>
  <si>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</si>
  <si>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</si>
  <si>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</si>
  <si>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</si>
  <si>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</si>
  <si>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</si>
  <si>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</si>
  <si>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</si>
  <si>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</si>
  <si>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</si>
  <si>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</si>
  <si>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</si>
  <si>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</si>
  <si>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</si>
  <si>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</si>
  <si>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</si>
  <si>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</si>
  <si>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</si>
  <si>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</si>
  <si>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</si>
  <si>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</si>
  <si>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</si>
  <si>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</si>
  <si>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</si>
  <si>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</si>
  <si>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</si>
  <si>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</si>
  <si>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</si>
  <si>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</si>
  <si>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</si>
  <si>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</si>
  <si>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</si>
  <si>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</si>
  <si>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</si>
  <si>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</si>
  <si>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</si>
  <si>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</si>
  <si>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</si>
  <si>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</si>
  <si>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</si>
  <si>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</si>
  <si>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</si>
  <si>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</si>
  <si>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</si>
  <si>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</si>
  <si>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</si>
  <si>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</si>
  <si>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</si>
  <si>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</si>
  <si>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</si>
  <si>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</si>
  <si>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</si>
  <si>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</si>
  <si>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</si>
  <si>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</si>
  <si>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</si>
  <si>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</si>
  <si>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</si>
  <si>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</si>
  <si>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</si>
  <si>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</si>
  <si>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</si>
  <si>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</si>
  <si>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</si>
  <si>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</si>
  <si>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</si>
  <si>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</si>
  <si>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</si>
  <si>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</si>
  <si>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</si>
  <si>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</si>
  <si>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</si>
  <si>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</si>
  <si>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</si>
  <si>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</si>
  <si>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</si>
  <si>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</si>
  <si>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</si>
  <si>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</si>
  <si>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</si>
  <si>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</si>
  <si>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</si>
  <si>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</si>
  <si>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</si>
  <si>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</si>
  <si>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</si>
  <si>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</si>
  <si>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</si>
  <si>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</si>
  <si>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</si>
  <si>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</si>
  <si>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</si>
  <si>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</si>
  <si>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</si>
  <si>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</si>
  <si>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</si>
  <si>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</si>
  <si>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</si>
  <si>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</si>
  <si>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</si>
  <si>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</si>
  <si>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</si>
  <si>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</si>
  <si>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</si>
  <si>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</si>
  <si>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</si>
  <si>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</si>
  <si>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</si>
  <si>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</si>
  <si>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</si>
  <si>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</si>
  <si>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</si>
  <si>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</si>
  <si>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</si>
  <si>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</si>
  <si>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</si>
  <si>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</si>
  <si>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</si>
  <si>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</si>
  <si>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</si>
  <si>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</si>
  <si>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</si>
  <si>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</si>
  <si>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</si>
  <si>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</si>
  <si>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</si>
  <si>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</si>
  <si>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</si>
  <si>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</si>
  <si>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</si>
  <si>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</si>
  <si>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</si>
  <si>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</si>
  <si>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</si>
  <si>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</si>
  <si>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</si>
  <si>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</si>
  <si>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</si>
  <si>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</si>
  <si>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</si>
  <si>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</si>
  <si>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</si>
  <si>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</si>
  <si>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</si>
  <si>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</si>
  <si>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</si>
  <si>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</si>
  <si>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</si>
  <si>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</si>
  <si>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</si>
  <si>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</si>
  <si>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</si>
  <si>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</si>
  <si>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</si>
  <si>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</si>
  <si>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</si>
  <si>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</si>
  <si>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</si>
  <si>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</si>
  <si>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</si>
  <si>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</si>
  <si>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</si>
  <si>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</si>
  <si>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</si>
  <si>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</si>
  <si>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</si>
  <si>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</si>
  <si>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</si>
  <si>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</si>
  <si>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</si>
  <si>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</si>
  <si>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</si>
  <si>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</si>
  <si>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</si>
  <si>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</si>
  <si>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</si>
  <si>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</si>
  <si>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</si>
  <si>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</si>
  <si>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</si>
  <si>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</si>
  <si>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</si>
  <si>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</si>
  <si>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</si>
  <si>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</si>
  <si>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</si>
  <si>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</si>
  <si>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</si>
  <si>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</si>
  <si>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</si>
  <si>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</si>
  <si>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</si>
  <si>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</si>
  <si>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</si>
  <si>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</si>
  <si>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</si>
  <si>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</si>
  <si>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</si>
  <si>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</si>
  <si>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</si>
  <si>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</si>
  <si>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</si>
  <si>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</si>
  <si>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</si>
  <si>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</si>
  <si>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</si>
  <si>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</si>
  <si>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</si>
  <si>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</si>
  <si>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</si>
  <si>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</si>
  <si>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</si>
  <si>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</si>
  <si>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</si>
  <si>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</si>
  <si>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</si>
  <si>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</si>
  <si>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</si>
  <si>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</si>
  <si>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</si>
  <si>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</si>
  <si>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</si>
  <si>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</si>
  <si>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</si>
  <si>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</si>
  <si>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</si>
  <si>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</si>
  <si>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</si>
  <si>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</si>
  <si>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</si>
  <si>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</si>
  <si>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</si>
  <si>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</si>
  <si>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</si>
  <si>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</si>
  <si>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</si>
  <si>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</si>
  <si>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</si>
  <si>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</si>
  <si>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</si>
  <si>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</si>
  <si>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</si>
  <si>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</si>
  <si>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</si>
  <si>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</si>
  <si>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</si>
  <si>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</si>
  <si>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</si>
  <si>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</si>
  <si>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</si>
  <si>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</si>
  <si>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</si>
  <si>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</si>
  <si>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</si>
  <si>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</si>
  <si>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</si>
  <si>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</si>
  <si>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</si>
  <si>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</si>
  <si>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</si>
  <si>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</si>
  <si>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</si>
  <si>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</si>
  <si>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</si>
  <si>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</si>
  <si>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</si>
  <si>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</si>
  <si>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</si>
  <si>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</si>
  <si>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</si>
  <si>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</si>
  <si>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</si>
  <si>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</si>
  <si>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</si>
  <si>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</si>
  <si>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</si>
  <si>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</si>
  <si>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</si>
  <si>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</si>
  <si>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</si>
  <si>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</si>
  <si>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</si>
  <si>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</si>
  <si>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</si>
  <si>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</si>
  <si>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</si>
  <si>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</si>
  <si>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</si>
  <si>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</si>
  <si>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</si>
  <si>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</si>
  <si>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</si>
  <si>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</si>
  <si>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</si>
  <si>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</si>
  <si>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</si>
  <si>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</si>
  <si>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</si>
  <si>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</si>
  <si>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</si>
  <si>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</si>
  <si>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</si>
  <si>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</si>
  <si>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</si>
  <si>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</si>
  <si>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</si>
  <si>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</si>
  <si>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</si>
  <si>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</si>
  <si>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</si>
  <si>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</si>
  <si>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</si>
  <si>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</si>
  <si>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</si>
  <si>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</si>
  <si>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</si>
  <si>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</si>
  <si>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</si>
  <si>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</si>
  <si>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</si>
  <si>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</si>
  <si>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</si>
  <si>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</si>
  <si>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</si>
  <si>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</si>
  <si>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</si>
  <si>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</si>
  <si>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</si>
  <si>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</si>
  <si>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</si>
  <si>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</si>
  <si>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</si>
  <si>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</si>
  <si>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</si>
  <si>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</si>
  <si>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</si>
  <si>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</si>
  <si>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</si>
  <si>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</si>
  <si>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</si>
  <si>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</si>
  <si>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</si>
  <si>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</si>
  <si>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</si>
  <si>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</si>
  <si>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</si>
  <si>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</si>
  <si>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</si>
  <si>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</si>
  <si>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</si>
  <si>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</si>
  <si>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</si>
  <si>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</si>
  <si>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</si>
  <si>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</si>
  <si>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</si>
  <si>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</si>
  <si>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</si>
  <si>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</si>
  <si>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</si>
  <si>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</si>
  <si>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</si>
  <si>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</si>
  <si>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</si>
  <si>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</si>
  <si>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</si>
  <si>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</si>
  <si>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</si>
  <si>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</si>
  <si>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</si>
  <si>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</si>
  <si>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</si>
  <si>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</si>
  <si>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</si>
  <si>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</si>
  <si>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</si>
  <si>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</si>
  <si>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</si>
  <si>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</si>
  <si>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</si>
  <si>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</si>
  <si>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</si>
  <si>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</si>
  <si>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</si>
  <si>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</si>
  <si>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</si>
  <si>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</si>
  <si>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</si>
  <si>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</si>
  <si>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</si>
  <si>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</si>
  <si>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</si>
  <si>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</si>
  <si>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</si>
  <si>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</si>
  <si>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</si>
  <si>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</si>
  <si>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</si>
  <si>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</si>
  <si>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</si>
  <si>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</si>
  <si>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</si>
  <si>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</si>
  <si>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</si>
  <si>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</si>
  <si>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</si>
  <si>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</si>
  <si>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</si>
  <si>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</si>
  <si>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</si>
  <si>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</si>
  <si>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</si>
  <si>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</si>
  <si>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</si>
  <si>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</si>
  <si>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</si>
  <si>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</si>
  <si>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</si>
  <si>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</si>
  <si>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</si>
  <si>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</si>
  <si>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</si>
  <si>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</si>
  <si>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</si>
  <si>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</si>
  <si>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</si>
  <si>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</si>
  <si>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</si>
  <si>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</si>
  <si>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</si>
  <si>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</si>
  <si>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</si>
  <si>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</si>
  <si>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</si>
  <si>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</si>
  <si>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</si>
  <si>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</si>
  <si>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</si>
  <si>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</si>
  <si>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</si>
  <si>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</si>
  <si>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</si>
  <si>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</si>
  <si>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</si>
  <si>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</si>
  <si>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</si>
  <si>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</si>
  <si>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</si>
  <si>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</si>
  <si>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</si>
  <si>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</si>
  <si>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</si>
  <si>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</si>
  <si>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</si>
  <si>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</si>
  <si>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</si>
  <si>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</si>
  <si>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</si>
  <si>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</si>
  <si>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</si>
  <si>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</si>
  <si>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</si>
  <si>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</si>
  <si>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</si>
  <si>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</si>
  <si>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</si>
  <si>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</si>
  <si>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</si>
  <si>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</si>
  <si>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</si>
  <si>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</si>
  <si>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</si>
  <si>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</si>
  <si>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</si>
  <si>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</si>
  <si>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</si>
  <si>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</si>
  <si>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</si>
  <si>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</si>
  <si>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</si>
  <si>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</si>
  <si>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</si>
  <si>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</si>
  <si>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</si>
  <si>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</si>
  <si>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</si>
  <si>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</si>
  <si>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</si>
  <si>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</si>
  <si>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</si>
  <si>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</si>
  <si>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</si>
  <si>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</si>
  <si>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</si>
  <si>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</si>
  <si>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</si>
  <si>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</si>
  <si>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</si>
  <si>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</si>
  <si>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</si>
  <si>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</si>
  <si>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</si>
  <si>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</si>
  <si>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</si>
  <si>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</si>
  <si>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</si>
  <si>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</si>
  <si>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</si>
  <si>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</si>
  <si>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</si>
  <si>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</si>
  <si>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</si>
  <si>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</si>
  <si>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</si>
  <si>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</si>
  <si>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</si>
  <si>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</si>
  <si>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</si>
  <si>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</si>
  <si>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</si>
  <si>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</si>
  <si>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</si>
  <si>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</si>
  <si>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</si>
  <si>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</si>
  <si>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</si>
  <si>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</si>
  <si>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</si>
  <si>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</si>
  <si>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</si>
  <si>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</si>
  <si>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</si>
  <si>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</si>
  <si>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</si>
  <si>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</si>
  <si>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</si>
  <si>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</si>
  <si>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</si>
  <si>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</si>
  <si>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</si>
  <si>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</si>
  <si>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</si>
  <si>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</si>
  <si>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</si>
  <si>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</si>
  <si>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</si>
  <si>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</si>
  <si>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</si>
  <si>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</si>
  <si>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</si>
  <si>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</si>
  <si>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</si>
  <si>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</si>
  <si>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</si>
  <si>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</si>
  <si>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</si>
  <si>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</si>
  <si>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</si>
  <si>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</si>
  <si>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</si>
  <si>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</si>
  <si>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</si>
  <si>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</si>
  <si>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</si>
  <si>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</si>
  <si>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</si>
  <si>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</si>
  <si>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</si>
  <si>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</si>
  <si>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</si>
  <si>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</si>
  <si>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</si>
  <si>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</si>
  <si>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</si>
  <si>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</si>
  <si>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</si>
  <si>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</si>
  <si>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</si>
  <si>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</si>
  <si>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</si>
  <si>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</si>
  <si>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</si>
  <si>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</si>
  <si>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</si>
  <si>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</si>
  <si>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</si>
  <si>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</si>
  <si>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</si>
  <si>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</si>
  <si>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</si>
  <si>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</si>
  <si>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</si>
  <si>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</si>
  <si>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</si>
  <si>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</si>
  <si>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</si>
  <si>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</si>
  <si>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</si>
  <si>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</si>
  <si>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</si>
  <si>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</si>
  <si>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</si>
  <si>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</si>
  <si>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</si>
  <si>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</si>
  <si>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</si>
  <si>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</si>
  <si>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</si>
  <si>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</si>
  <si>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</si>
  <si>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</si>
  <si>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</si>
  <si>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</si>
  <si>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</si>
  <si>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</si>
  <si>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</si>
  <si>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</si>
  <si>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</si>
  <si>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</si>
  <si>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</si>
  <si>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</si>
  <si>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</si>
  <si>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</si>
  <si>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</si>
  <si>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</si>
  <si>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</si>
  <si>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</si>
  <si>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</si>
  <si>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</si>
  <si>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</si>
  <si>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</si>
  <si>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</si>
  <si>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</si>
  <si>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</si>
  <si>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</si>
  <si>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</si>
  <si>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</si>
  <si>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</si>
  <si>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</si>
  <si>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</si>
  <si>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</si>
  <si>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</si>
  <si>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</si>
  <si>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</si>
  <si>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</si>
  <si>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</si>
  <si>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</si>
  <si>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</si>
  <si>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</si>
  <si>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</si>
  <si>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</si>
  <si>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</si>
  <si>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</si>
  <si>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</si>
  <si>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</si>
  <si>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</si>
  <si>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</si>
  <si>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</si>
  <si>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</si>
  <si>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</si>
  <si>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</si>
  <si>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</si>
  <si>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</si>
  <si>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</si>
  <si>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</si>
  <si>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</si>
  <si>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</si>
  <si>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</si>
  <si>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</si>
  <si>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</si>
  <si>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</si>
  <si>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</si>
  <si>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</si>
  <si>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</si>
  <si>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</si>
  <si>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</si>
  <si>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</si>
  <si>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</si>
  <si>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</si>
  <si>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</si>
  <si>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</si>
  <si>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</si>
  <si>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</si>
  <si>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</si>
  <si>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</si>
  <si>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</si>
  <si>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</si>
  <si>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</si>
  <si>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</si>
  <si>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</si>
  <si>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</si>
  <si>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</si>
  <si>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</si>
  <si>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</si>
  <si>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</si>
  <si>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</si>
  <si>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</si>
  <si>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</si>
  <si>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</si>
  <si>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</si>
  <si>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</si>
  <si>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</si>
  <si>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</si>
  <si>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</si>
  <si>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</si>
  <si>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</si>
  <si>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</si>
  <si>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</si>
  <si>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</si>
  <si>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</si>
  <si>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</si>
  <si>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</si>
  <si>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</si>
  <si>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</si>
  <si>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</si>
  <si>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</si>
  <si>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</si>
  <si>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</si>
  <si>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</si>
  <si>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</si>
  <si>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</si>
  <si>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</si>
  <si>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</si>
  <si>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</si>
  <si>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</si>
  <si>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</si>
  <si>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</si>
  <si>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</si>
  <si>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</si>
  <si>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</si>
  <si>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</si>
  <si>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</si>
  <si>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</si>
  <si>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</si>
  <si>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</si>
  <si>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</si>
  <si>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</si>
  <si>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</si>
  <si>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</si>
  <si>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</si>
  <si>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</si>
  <si>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</si>
  <si>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</si>
  <si>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</si>
  <si>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</si>
  <si>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</si>
  <si>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</si>
  <si>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</si>
  <si>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</si>
  <si>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</si>
  <si>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</si>
  <si>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</si>
  <si>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</si>
  <si>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</si>
  <si>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</si>
  <si>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</si>
  <si>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</si>
  <si>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</si>
  <si>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</si>
  <si>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</si>
  <si>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</si>
  <si>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</si>
  <si>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</si>
  <si>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</si>
  <si>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</si>
  <si>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</si>
  <si>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</si>
  <si>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</si>
  <si>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</si>
  <si>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</si>
  <si>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</si>
  <si>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</si>
  <si>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</si>
  <si>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</si>
  <si>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</si>
  <si>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</si>
  <si>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</si>
  <si>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</si>
  <si>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</si>
  <si>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</si>
  <si>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</si>
  <si>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</si>
  <si>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</si>
  <si>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</si>
  <si>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</si>
  <si>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</si>
  <si>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</si>
  <si>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</si>
  <si>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</si>
  <si>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</si>
  <si>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</si>
  <si>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</si>
  <si>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</si>
  <si>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</si>
  <si>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</si>
  <si>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</si>
  <si>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</si>
  <si>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</si>
  <si>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</si>
  <si>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</si>
  <si>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</si>
  <si>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</si>
  <si>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</si>
  <si>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</si>
  <si>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</si>
  <si>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</si>
  <si>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</si>
  <si>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</si>
  <si>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</si>
  <si>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</si>
  <si>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</si>
  <si>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</si>
  <si>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</si>
  <si>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</si>
  <si>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</si>
  <si>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</si>
  <si>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</si>
  <si>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</si>
  <si>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</si>
  <si>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</si>
  <si>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</si>
  <si>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</si>
  <si>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</si>
  <si>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</si>
  <si>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</si>
  <si>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</si>
  <si>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</si>
  <si>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</si>
  <si>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</si>
  <si>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</si>
  <si>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</si>
  <si>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</si>
  <si>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</si>
  <si>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</si>
  <si>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</si>
  <si>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</si>
  <si>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</si>
  <si>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</si>
  <si>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</si>
  <si>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</si>
  <si>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</si>
  <si>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</si>
  <si>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</si>
  <si>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</si>
  <si>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</si>
  <si>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</si>
  <si>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</si>
  <si>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</si>
  <si>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</si>
  <si>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</si>
  <si>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</si>
  <si>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</si>
  <si>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</si>
  <si>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</si>
  <si>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</si>
  <si>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</si>
  <si>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</si>
  <si>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</si>
  <si>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</si>
  <si>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</si>
  <si>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</si>
  <si>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</si>
  <si>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</si>
  <si>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</si>
  <si>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</si>
  <si>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</si>
  <si>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</si>
  <si>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</si>
  <si>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</si>
  <si>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</si>
  <si>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</si>
  <si>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</si>
  <si>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</si>
  <si>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</si>
  <si>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</si>
  <si>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</si>
  <si>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</si>
  <si>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</si>
  <si>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</si>
  <si>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</si>
  <si>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</si>
  <si>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</si>
  <si>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</si>
  <si>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</si>
  <si>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</si>
  <si>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</si>
  <si>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</si>
  <si>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</si>
  <si>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</si>
  <si>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</si>
  <si>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</si>
  <si>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</si>
  <si>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</si>
  <si>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</si>
  <si>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</si>
  <si>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</si>
  <si>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</si>
  <si>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</si>
  <si>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</si>
  <si>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</si>
  <si>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</si>
  <si>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</si>
  <si>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</si>
  <si>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</si>
  <si>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</si>
  <si>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</si>
  <si>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</si>
  <si>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</si>
  <si>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</si>
  <si>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</si>
  <si>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</si>
  <si>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</si>
  <si>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</si>
  <si>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</si>
  <si>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</si>
  <si>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</si>
  <si>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</si>
  <si>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</si>
  <si>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</si>
  <si>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</si>
  <si>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</si>
  <si>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</si>
  <si>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</si>
  <si>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</si>
  <si>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</si>
  <si>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</si>
  <si>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</si>
  <si>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</si>
  <si>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</si>
  <si>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</si>
  <si>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</si>
  <si>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</si>
  <si>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</si>
  <si>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</si>
  <si>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</si>
  <si>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</si>
  <si>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</si>
  <si>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</si>
  <si>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</si>
  <si>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</si>
  <si>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</si>
  <si>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</si>
  <si>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</si>
  <si>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</si>
  <si>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</si>
  <si>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</si>
  <si>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</si>
  <si>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</si>
  <si>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</si>
  <si>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</si>
  <si>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</si>
  <si>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</si>
  <si>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</si>
  <si>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</si>
  <si>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</si>
  <si>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</si>
  <si>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</si>
  <si>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</si>
  <si>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</si>
  <si>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</si>
  <si>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</si>
  <si>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</si>
  <si>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</si>
  <si>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</si>
  <si>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</si>
  <si>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</si>
  <si>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</si>
  <si>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</si>
  <si>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</si>
  <si>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</si>
  <si>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</si>
  <si>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</si>
  <si>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</si>
  <si>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</si>
  <si>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</si>
  <si>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</si>
  <si>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</si>
  <si>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</si>
  <si>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</si>
  <si>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</si>
  <si>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</si>
  <si>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</si>
  <si>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</si>
  <si>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</si>
  <si>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</si>
  <si>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</si>
  <si>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</si>
  <si>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</si>
  <si>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</si>
  <si>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</si>
  <si>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</si>
  <si>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</si>
  <si>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</si>
  <si>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</si>
  <si>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</si>
  <si>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</si>
  <si>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</si>
  <si>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</si>
  <si>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</si>
  <si>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</si>
  <si>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</si>
  <si>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</si>
  <si>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</si>
  <si>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</si>
  <si>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</si>
  <si>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</si>
  <si>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</si>
  <si>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</si>
  <si>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</si>
  <si>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</si>
  <si>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</si>
  <si>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</si>
  <si>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</si>
  <si>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</si>
  <si>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</si>
  <si>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</si>
  <si>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</si>
  <si>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</si>
  <si>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</si>
  <si>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</si>
  <si>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</si>
  <si>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</si>
  <si>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</si>
  <si>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</si>
  <si>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</si>
  <si>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</si>
  <si>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</si>
  <si>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</si>
  <si>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</si>
  <si>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</si>
  <si>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</si>
  <si>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</si>
  <si>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</si>
  <si>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</si>
  <si>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</si>
  <si>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</si>
  <si>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</si>
  <si>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</si>
  <si>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</si>
  <si>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</si>
  <si>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</si>
  <si>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</si>
  <si>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</si>
  <si>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</si>
  <si>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</si>
  <si>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</si>
  <si>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</si>
  <si>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</si>
  <si>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</si>
  <si>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</si>
  <si>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</si>
  <si>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</si>
  <si>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</si>
  <si>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</si>
  <si>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</si>
  <si>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</si>
  <si>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</si>
  <si>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</si>
  <si>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</si>
  <si>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</si>
  <si>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</si>
  <si>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</si>
  <si>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</si>
  <si>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</si>
  <si>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</si>
  <si>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</si>
  <si>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</si>
  <si>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</si>
  <si>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</si>
  <si>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</si>
  <si>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</si>
  <si>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</si>
  <si>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</si>
  <si>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</si>
  <si>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</si>
  <si>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</si>
  <si>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</si>
  <si>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</si>
  <si>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</si>
  <si>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</si>
  <si>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</si>
  <si>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</si>
  <si>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</si>
  <si>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</si>
  <si>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</si>
  <si>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</si>
  <si>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</si>
  <si>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</si>
  <si>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</si>
  <si>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</si>
  <si>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</si>
  <si>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</si>
  <si>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</si>
  <si>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</si>
  <si>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</si>
  <si>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</si>
  <si>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</si>
  <si>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</si>
  <si>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</si>
  <si>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</si>
  <si>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</si>
  <si>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</si>
  <si>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</si>
  <si>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</si>
  <si>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</si>
  <si>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</si>
  <si>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</si>
  <si>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</si>
  <si>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</si>
  <si>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</si>
  <si>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</si>
  <si>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</si>
  <si>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</si>
  <si>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</si>
  <si>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</si>
  <si>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</si>
  <si>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</si>
  <si>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</si>
  <si>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</si>
  <si>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</si>
  <si>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</si>
  <si>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</si>
  <si>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</si>
  <si>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</si>
  <si>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</si>
  <si>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</si>
  <si>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</si>
  <si>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</si>
  <si>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</si>
  <si>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</si>
  <si>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</si>
  <si>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</si>
  <si>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</si>
  <si>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</si>
  <si>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</si>
  <si>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</si>
  <si>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</si>
  <si>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</si>
  <si>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</si>
  <si>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</si>
  <si>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</si>
  <si>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</si>
  <si>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</si>
  <si>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</si>
  <si>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</si>
  <si>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</si>
  <si>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</si>
  <si>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</si>
  <si>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</si>
  <si>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</si>
  <si>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</si>
  <si>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</si>
  <si>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</si>
  <si>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</si>
  <si>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</si>
  <si>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</si>
  <si>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</si>
  <si>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</si>
  <si>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</si>
  <si>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</si>
  <si>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</si>
  <si>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</si>
  <si>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</si>
  <si>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</si>
  <si>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</si>
  <si>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</si>
  <si>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</si>
  <si>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</si>
  <si>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</si>
  <si>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</si>
  <si>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</si>
  <si>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</si>
  <si>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</si>
  <si>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</si>
  <si>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</si>
  <si>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</si>
  <si>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</si>
  <si>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</si>
  <si>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</si>
  <si>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</si>
  <si>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</si>
  <si>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</si>
  <si>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</si>
  <si>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</si>
  <si>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</si>
  <si>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</si>
  <si>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</si>
  <si>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</si>
  <si>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</si>
  <si>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</si>
  <si>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</si>
  <si>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</si>
  <si>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</si>
  <si>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</si>
  <si>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</si>
  <si>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</si>
  <si>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</si>
  <si>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</si>
  <si>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</si>
  <si>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</si>
  <si>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</si>
  <si>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</si>
  <si>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</si>
  <si>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</si>
  <si>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</si>
  <si>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</si>
  <si>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</si>
  <si>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</si>
  <si>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</si>
  <si>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</si>
  <si>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</si>
  <si>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</si>
  <si>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</si>
  <si>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</si>
  <si>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</si>
  <si>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</si>
  <si>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</si>
  <si>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</si>
  <si>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</si>
  <si>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</si>
  <si>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</si>
  <si>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</si>
  <si>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</si>
  <si>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</si>
  <si>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</si>
  <si>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</si>
  <si>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</si>
  <si>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</si>
  <si>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</si>
  <si>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</si>
  <si>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</si>
  <si>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</si>
  <si>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</si>
  <si>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</si>
  <si>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</si>
  <si>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</si>
  <si>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</si>
  <si>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</si>
  <si>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</si>
  <si>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</si>
  <si>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</si>
  <si>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</si>
  <si>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</si>
  <si>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</si>
  <si>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</si>
  <si>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</si>
  <si>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</si>
  <si>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</si>
  <si>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</si>
  <si>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</si>
  <si>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</si>
  <si>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</si>
  <si>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</si>
  <si>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</si>
  <si>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</si>
  <si>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</si>
  <si>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</si>
  <si>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</si>
  <si>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</si>
  <si>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</si>
  <si>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</si>
  <si>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</si>
  <si>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</si>
  <si>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</si>
  <si>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</si>
  <si>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</si>
  <si>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</si>
  <si>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</si>
  <si>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</si>
  <si>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</si>
  <si>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</si>
  <si>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</si>
  <si>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</si>
  <si>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</si>
  <si>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</si>
  <si>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</si>
  <si>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</si>
  <si>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</si>
  <si>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</si>
  <si>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</si>
  <si>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</si>
  <si>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</si>
  <si>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</si>
  <si>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</si>
  <si>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</si>
  <si>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</si>
  <si>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</si>
  <si>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</si>
  <si>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</si>
  <si>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</si>
  <si>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</si>
  <si>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</si>
  <si>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</si>
  <si>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</si>
  <si>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</si>
  <si>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</si>
  <si>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</si>
  <si>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</si>
  <si>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</si>
  <si>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</si>
  <si>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</si>
  <si>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</si>
  <si>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</si>
  <si>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</si>
  <si>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</si>
  <si>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</si>
  <si>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</si>
  <si>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</si>
  <si>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</si>
  <si>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</si>
  <si>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</si>
  <si>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</si>
  <si>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</si>
  <si>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</si>
  <si>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</si>
  <si>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</si>
  <si>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</si>
  <si>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</si>
  <si>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</si>
  <si>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</si>
  <si>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</si>
  <si>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</si>
  <si>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</si>
  <si>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</si>
  <si>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</si>
  <si>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</si>
  <si>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</si>
  <si>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</si>
  <si>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</si>
  <si>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</si>
  <si>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</si>
  <si>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</si>
  <si>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</si>
  <si>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</si>
  <si>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</si>
  <si>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</si>
  <si>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</si>
  <si>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</si>
  <si>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</si>
  <si>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</si>
  <si>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</si>
  <si>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</si>
  <si>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</si>
  <si>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</si>
  <si>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</si>
  <si>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</si>
  <si>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</si>
  <si>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</si>
  <si>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</si>
  <si>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</si>
  <si>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</si>
  <si>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</si>
  <si>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</si>
  <si>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</si>
  <si>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</si>
  <si>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</si>
  <si>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</si>
  <si>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</si>
  <si>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</si>
  <si>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</si>
  <si>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</si>
  <si>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</si>
  <si>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</si>
  <si>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</si>
  <si>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</si>
  <si>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</si>
  <si>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</si>
  <si>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</si>
  <si>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</si>
  <si>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</si>
  <si>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</si>
  <si>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</si>
  <si>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</si>
  <si>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</si>
  <si>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</si>
  <si>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</si>
  <si>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</si>
  <si>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</si>
  <si>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</si>
  <si>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</si>
  <si>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</si>
  <si>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</si>
  <si>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</si>
  <si>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</si>
  <si>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</si>
  <si>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</si>
  <si>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</si>
  <si>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</si>
  <si>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</si>
  <si>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</si>
  <si>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</si>
  <si>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</si>
  <si>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</si>
  <si>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</si>
  <si>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</si>
  <si>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</si>
  <si>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</si>
  <si>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</si>
  <si>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</si>
  <si>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</si>
  <si>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</si>
  <si>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</si>
  <si>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</si>
  <si>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</si>
  <si>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</si>
  <si>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</si>
  <si>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</si>
  <si>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</si>
  <si>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</si>
  <si>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</si>
  <si>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</si>
  <si>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</si>
  <si>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</si>
  <si>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</si>
  <si>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</si>
  <si>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</si>
  <si>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</si>
  <si>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</si>
  <si>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</si>
  <si>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</si>
  <si>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</si>
  <si>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</si>
  <si>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</si>
  <si>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</si>
  <si>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</si>
  <si>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</si>
  <si>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</si>
  <si>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</si>
  <si>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</si>
  <si>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</si>
  <si>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</si>
  <si>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</si>
  <si>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</si>
  <si>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</si>
  <si>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</si>
  <si>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</si>
  <si>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</si>
  <si>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</si>
  <si>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</si>
  <si>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</si>
  <si>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</si>
  <si>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</si>
  <si>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</si>
  <si>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</si>
  <si>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</si>
  <si>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</si>
  <si>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</si>
  <si>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</si>
  <si>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</si>
  <si>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</si>
  <si>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</si>
  <si>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</si>
  <si>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</si>
  <si>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</si>
  <si>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</si>
  <si>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</si>
  <si>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</si>
  <si>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</si>
  <si>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</si>
  <si>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</si>
  <si>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</si>
  <si>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</si>
  <si>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</si>
  <si>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</si>
  <si>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</si>
  <si>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</si>
  <si>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</si>
  <si>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</si>
  <si>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</si>
  <si>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</si>
  <si>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</si>
  <si>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</si>
  <si>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</si>
  <si>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</si>
  <si>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</si>
  <si>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</si>
  <si>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</si>
  <si>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</si>
  <si>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</si>
  <si>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</si>
  <si>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</si>
  <si>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</si>
  <si>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</si>
  <si>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</si>
  <si>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</si>
  <si>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</si>
  <si>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</si>
  <si>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</si>
  <si>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</si>
  <si>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</si>
  <si>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</si>
  <si>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</si>
  <si>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</si>
  <si>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</si>
  <si>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</si>
  <si>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</si>
  <si>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</si>
  <si>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</si>
  <si>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</si>
  <si>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</si>
  <si>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</si>
  <si>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</si>
  <si>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</si>
  <si>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</si>
  <si>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</si>
  <si>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</si>
  <si>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</si>
  <si>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</si>
  <si>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</si>
  <si>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</si>
  <si>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</si>
  <si>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</si>
  <si>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</si>
  <si>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</si>
  <si>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</si>
  <si>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</si>
  <si>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</si>
  <si>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</si>
  <si>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</si>
  <si>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</si>
  <si>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</si>
  <si>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</si>
  <si>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</si>
  <si>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</si>
  <si>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</si>
  <si>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</si>
  <si>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</si>
  <si>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</si>
  <si>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</si>
  <si>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</si>
  <si>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</si>
  <si>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</si>
  <si>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</si>
  <si>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</si>
  <si>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</si>
  <si>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</si>
  <si>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</si>
  <si>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</si>
  <si>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</si>
  <si>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</si>
  <si>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</si>
  <si>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</si>
  <si>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</si>
  <si>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</si>
  <si>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</si>
  <si>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</si>
  <si>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</si>
  <si>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</si>
  <si>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</si>
  <si>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</si>
  <si>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</si>
  <si>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</si>
  <si>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</si>
  <si>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</si>
  <si>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</si>
  <si>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</si>
  <si>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</si>
  <si>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</si>
  <si>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</si>
  <si>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</si>
  <si>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</si>
  <si>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</si>
  <si>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</si>
  <si>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</si>
  <si>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</si>
  <si>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</si>
  <si>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</si>
  <si>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</si>
  <si>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</si>
  <si>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</si>
  <si>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</si>
  <si>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</si>
  <si>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</si>
  <si>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</si>
  <si>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</si>
  <si>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</si>
  <si>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</si>
  <si>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</si>
  <si>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</si>
  <si>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</si>
  <si>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</si>
  <si>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</si>
  <si>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</si>
  <si>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</si>
  <si>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</si>
  <si>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</si>
  <si>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</si>
  <si>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</si>
  <si>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</si>
  <si>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</si>
  <si>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</si>
  <si>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</si>
  <si>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</si>
  <si>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</si>
  <si>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</si>
  <si>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</si>
  <si>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</si>
  <si>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</si>
  <si>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</si>
  <si>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</si>
  <si>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</si>
  <si>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</si>
  <si>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</si>
  <si>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</si>
  <si>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</si>
  <si>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</si>
  <si>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</si>
  <si>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</si>
  <si>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</si>
  <si>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</si>
  <si>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</si>
  <si>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</si>
  <si>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</si>
  <si>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</si>
  <si>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</si>
  <si>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</si>
  <si>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</si>
  <si>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</si>
  <si>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</si>
  <si>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</si>
  <si>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</si>
  <si>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</si>
  <si>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</si>
  <si>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</si>
  <si>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</si>
  <si>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</si>
  <si>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</si>
  <si>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</si>
  <si>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</si>
  <si>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</si>
  <si>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</si>
  <si>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</si>
  <si>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</si>
  <si>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</si>
  <si>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</si>
  <si>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</si>
  <si>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</si>
  <si>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</si>
  <si>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</si>
  <si>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</si>
  <si>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</si>
  <si>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</si>
  <si>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</si>
  <si>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</si>
  <si>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</si>
  <si>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</si>
  <si>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</si>
  <si>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</si>
  <si>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</si>
  <si>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</si>
  <si>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</si>
  <si>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</si>
  <si>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</si>
  <si>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</si>
  <si>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</si>
  <si>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</si>
  <si>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</si>
  <si>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</si>
  <si>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</si>
  <si>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</si>
  <si>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</si>
  <si>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</si>
  <si>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</si>
  <si>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</si>
  <si>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</si>
  <si>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</si>
  <si>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</si>
  <si>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</si>
  <si>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</si>
  <si>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</si>
  <si>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</si>
  <si>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</si>
  <si>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</si>
  <si>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</si>
  <si>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</si>
  <si>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</si>
  <si>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</si>
  <si>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</si>
  <si>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</si>
  <si>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</si>
  <si>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</si>
  <si>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</si>
  <si>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</si>
  <si>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</si>
  <si>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</si>
  <si>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</si>
  <si>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</si>
  <si>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</si>
  <si>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</si>
  <si>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</si>
  <si>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</si>
  <si>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</si>
  <si>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</si>
  <si>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</si>
  <si>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</si>
  <si>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</si>
  <si>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</si>
  <si>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</si>
  <si>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</si>
  <si>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</si>
  <si>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</si>
  <si>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</si>
  <si>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</si>
  <si>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</si>
  <si>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</si>
  <si>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</si>
  <si>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</si>
  <si>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</si>
  <si>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</si>
  <si>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</si>
  <si>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</si>
  <si>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</si>
  <si>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</si>
  <si>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</si>
  <si>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</si>
  <si>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</si>
  <si>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</si>
  <si>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</si>
  <si>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</si>
  <si>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</si>
  <si>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</si>
  <si>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</si>
  <si>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</si>
  <si>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</si>
  <si>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</si>
  <si>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</si>
  <si>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</si>
  <si>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</si>
  <si>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</si>
  <si>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</si>
  <si>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</si>
  <si>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</si>
  <si>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</si>
  <si>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</si>
  <si>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</si>
  <si>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</si>
  <si>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</si>
  <si>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</si>
  <si>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</si>
  <si>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</si>
  <si>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</si>
  <si>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</si>
  <si>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</si>
  <si>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</si>
  <si>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</si>
  <si>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</si>
  <si>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</si>
  <si>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</si>
  <si>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</si>
  <si>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</si>
  <si>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</si>
  <si>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</si>
  <si>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</si>
  <si>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</si>
  <si>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</si>
  <si>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</si>
  <si>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</si>
  <si>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</si>
  <si>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</si>
  <si>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</si>
  <si>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</si>
  <si>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</si>
  <si>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</si>
  <si>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</si>
  <si>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</si>
  <si>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</si>
  <si>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</si>
  <si>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</si>
  <si>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</si>
  <si>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</si>
  <si>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</si>
  <si>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</si>
  <si>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</si>
  <si>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</si>
  <si>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</si>
  <si>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</si>
  <si>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</si>
  <si>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</si>
  <si>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</si>
  <si>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</si>
  <si>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</si>
  <si>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</si>
  <si>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</si>
  <si>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</si>
  <si>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</si>
  <si>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</si>
  <si>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</si>
  <si>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</si>
  <si>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</si>
  <si>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</si>
  <si>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</si>
  <si>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</si>
  <si>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</si>
  <si>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</si>
  <si>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</si>
  <si>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</si>
  <si>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</si>
  <si>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</si>
  <si>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</si>
  <si>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</si>
  <si>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</si>
  <si>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</si>
  <si>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</si>
  <si>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</si>
  <si>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</si>
  <si>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</si>
  <si>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</si>
  <si>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</si>
  <si>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</si>
  <si>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</si>
  <si>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</si>
  <si>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</si>
  <si>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</si>
  <si>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</si>
  <si>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</si>
  <si>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</si>
  <si>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</si>
  <si>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</si>
  <si>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</si>
  <si>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</si>
  <si>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</si>
  <si>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</si>
  <si>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</si>
  <si>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</si>
  <si>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</si>
  <si>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</si>
  <si>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</si>
  <si>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</si>
  <si>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</si>
  <si>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</si>
  <si>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</si>
  <si>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</si>
  <si>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</si>
  <si>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</si>
  <si>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</si>
  <si>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</si>
  <si>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</si>
  <si>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</si>
  <si>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</si>
  <si>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</si>
  <si>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</si>
  <si>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</si>
  <si>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</si>
  <si>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</si>
  <si>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</si>
  <si>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</si>
  <si>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</si>
  <si>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</si>
  <si>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</si>
  <si>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</si>
  <si>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</si>
  <si>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</si>
  <si>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</si>
  <si>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</si>
  <si>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</si>
  <si>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</si>
  <si>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</si>
  <si>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</si>
  <si>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</si>
  <si>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</si>
  <si>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</si>
  <si>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</si>
  <si>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</si>
  <si>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</si>
  <si>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</si>
  <si>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</si>
  <si>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</si>
  <si>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</si>
  <si>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</si>
  <si>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</si>
  <si>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</si>
  <si>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</si>
  <si>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</si>
  <si>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</si>
  <si>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</si>
  <si>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</si>
  <si>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</si>
  <si>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</si>
  <si>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</si>
  <si>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</si>
  <si>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</si>
  <si>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</si>
  <si>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</si>
  <si>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</si>
  <si>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</si>
  <si>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</si>
  <si>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</si>
  <si>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</si>
  <si>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</si>
  <si>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</si>
  <si>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</si>
  <si>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</si>
  <si>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</si>
  <si>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</si>
  <si>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</si>
  <si>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</si>
  <si>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</si>
  <si>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</si>
  <si>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</si>
  <si>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</si>
  <si>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</si>
  <si>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</si>
  <si>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</si>
  <si>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</si>
  <si>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</si>
  <si>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</si>
  <si>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</si>
  <si>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</si>
  <si>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</si>
  <si>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</si>
  <si>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</si>
  <si>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</si>
  <si>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</si>
  <si>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</si>
  <si>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</si>
  <si>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</si>
  <si>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</si>
  <si>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</si>
  <si>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</si>
  <si>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</si>
  <si>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</si>
  <si>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</si>
  <si>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</si>
  <si>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</si>
  <si>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</si>
  <si>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</si>
  <si>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</si>
  <si>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</si>
  <si>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</si>
  <si>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</si>
  <si>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</si>
  <si>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</si>
  <si>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</si>
  <si>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</si>
  <si>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</si>
  <si>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</si>
  <si>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</si>
  <si>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</si>
  <si>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</si>
  <si>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</si>
  <si>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</si>
  <si>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</si>
  <si>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</si>
  <si>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</si>
  <si>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</si>
  <si>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</si>
  <si>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</si>
  <si>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</si>
  <si>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</si>
  <si>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</si>
  <si>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</si>
  <si>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</si>
  <si>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</si>
  <si>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</si>
  <si>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</si>
  <si>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</si>
  <si>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</si>
  <si>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</si>
  <si>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</si>
  <si>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</si>
  <si>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</si>
  <si>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</si>
  <si>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</si>
  <si>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</si>
  <si>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</si>
  <si>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</si>
  <si>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</si>
  <si>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</si>
  <si>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</si>
  <si>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</si>
  <si>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</si>
  <si>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</si>
  <si>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</si>
  <si>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</si>
  <si>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</si>
  <si>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</si>
  <si>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</si>
  <si>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</si>
  <si>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</si>
  <si>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</si>
  <si>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</si>
  <si>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</si>
  <si>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</si>
  <si>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</si>
  <si>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</si>
  <si>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</si>
  <si>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</si>
  <si>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</si>
  <si>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</si>
  <si>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</si>
  <si>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</si>
  <si>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</si>
  <si>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</si>
  <si>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</si>
  <si>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</si>
  <si>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</si>
  <si>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</si>
  <si>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</si>
  <si>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</si>
  <si>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</si>
  <si>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</si>
  <si>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</si>
  <si>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</si>
  <si>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</si>
  <si>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</si>
  <si>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</si>
  <si>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</si>
  <si>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</si>
  <si>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</si>
  <si>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</si>
  <si>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</si>
  <si>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</si>
  <si>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</si>
  <si>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</si>
  <si>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</si>
  <si>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</si>
  <si>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</si>
  <si>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</si>
  <si>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</si>
  <si>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</si>
  <si>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</si>
  <si>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</si>
  <si>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</si>
  <si>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</si>
  <si>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</si>
  <si>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</si>
  <si>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</si>
  <si>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</si>
  <si>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</si>
  <si>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</si>
  <si>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</si>
  <si>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</si>
  <si>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</si>
  <si>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</si>
  <si>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</si>
  <si>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</si>
  <si>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</si>
  <si>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</si>
  <si>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</si>
  <si>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</si>
  <si>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</si>
  <si>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</si>
  <si>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</si>
  <si>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</si>
  <si>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</si>
  <si>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</si>
  <si>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</si>
  <si>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</si>
  <si>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</si>
  <si>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</si>
  <si>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</si>
  <si>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</si>
  <si>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</si>
  <si>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</si>
  <si>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</si>
  <si>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</si>
  <si>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</si>
  <si>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</si>
  <si>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</si>
  <si>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</si>
  <si>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</si>
  <si>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</si>
  <si>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</si>
  <si>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</si>
  <si>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</si>
  <si>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</si>
  <si>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</si>
  <si>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</si>
  <si>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</si>
  <si>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</si>
  <si>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</si>
  <si>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</si>
  <si>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</si>
  <si>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</si>
  <si>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</si>
  <si>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</si>
  <si>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</si>
  <si>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</si>
  <si>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</si>
  <si>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</si>
  <si>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</si>
  <si>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</si>
  <si>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</si>
  <si>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</si>
  <si>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</si>
  <si>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</si>
  <si>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</si>
  <si>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</si>
  <si>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</si>
  <si>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</si>
  <si>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</si>
  <si>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</si>
  <si>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</si>
  <si>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</si>
  <si>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</si>
  <si>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</si>
  <si>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</si>
  <si>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</si>
  <si>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</si>
  <si>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</si>
  <si>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</si>
  <si>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</si>
  <si>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</si>
  <si>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</si>
  <si>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</si>
  <si>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</si>
  <si>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</si>
  <si>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</si>
  <si>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</si>
  <si>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</si>
  <si>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</si>
  <si>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</si>
  <si>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</si>
  <si>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</si>
  <si>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</si>
  <si>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</si>
  <si>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</si>
  <si>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</si>
  <si>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</si>
  <si>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</si>
  <si>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</si>
  <si>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</si>
  <si>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</si>
  <si>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</si>
  <si>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</si>
  <si>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</si>
  <si>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</si>
  <si>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</si>
  <si>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</si>
  <si>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</si>
  <si>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</si>
  <si>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</si>
  <si>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</si>
  <si>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</si>
  <si>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</si>
  <si>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</si>
  <si>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</si>
  <si>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</si>
  <si>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</si>
  <si>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</si>
  <si>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</si>
  <si>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</si>
  <si>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</si>
  <si>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</si>
  <si>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</si>
  <si>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</si>
  <si>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</si>
  <si>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</si>
  <si>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</si>
  <si>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</si>
  <si>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</si>
  <si>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</si>
  <si>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</si>
  <si>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</si>
  <si>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</si>
  <si>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</si>
  <si>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</si>
  <si>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</si>
  <si>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</si>
  <si>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</si>
  <si>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</si>
  <si>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</si>
  <si>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</si>
  <si>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</si>
  <si>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</si>
  <si>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</si>
  <si>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</si>
  <si>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</si>
  <si>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</si>
  <si>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</si>
  <si>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</si>
  <si>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</si>
  <si>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</si>
  <si>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</si>
  <si>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</si>
  <si>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</si>
  <si>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</si>
  <si>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</si>
  <si>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</si>
  <si>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</si>
  <si>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</si>
  <si>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</si>
  <si>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</si>
  <si>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</si>
  <si>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</si>
  <si>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</si>
  <si>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</si>
  <si>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</si>
  <si>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</si>
  <si>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</si>
  <si>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</si>
  <si>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</si>
  <si>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</si>
  <si>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</si>
  <si>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</si>
  <si>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</si>
  <si>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</si>
  <si>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</si>
  <si>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</si>
  <si>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</si>
  <si>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</si>
  <si>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</si>
  <si>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</si>
  <si>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</si>
  <si>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</si>
  <si>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</si>
  <si>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</si>
  <si>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</si>
  <si>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</si>
  <si>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</si>
  <si>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</si>
  <si>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</si>
  <si>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</si>
  <si>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</si>
  <si>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</si>
  <si>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</si>
  <si>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</si>
  <si>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</si>
  <si>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</si>
  <si>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</si>
  <si>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</si>
  <si>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</si>
  <si>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</si>
  <si>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</si>
  <si>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</si>
  <si>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</si>
  <si>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</si>
  <si>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</si>
  <si>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</si>
  <si>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</si>
  <si>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</si>
  <si>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</si>
  <si>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</si>
  <si>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</si>
  <si>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</si>
  <si>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</si>
  <si>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</si>
  <si>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</si>
  <si>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</si>
  <si>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</si>
  <si>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</si>
  <si>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</si>
  <si>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</si>
  <si>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</si>
  <si>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</si>
  <si>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</si>
  <si>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</si>
  <si>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</si>
  <si>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</si>
  <si>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</si>
  <si>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</si>
  <si>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</si>
  <si>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</si>
  <si>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</si>
  <si>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</si>
  <si>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</si>
  <si>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</si>
  <si>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</si>
  <si>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</si>
  <si>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</si>
  <si>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</si>
  <si>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</si>
  <si>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</si>
  <si>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</si>
  <si>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</si>
  <si>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</si>
  <si>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</si>
  <si>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</si>
  <si>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</si>
  <si>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</si>
  <si>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</si>
  <si>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</si>
  <si>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</si>
  <si>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</si>
  <si>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</si>
  <si>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</si>
  <si>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</si>
  <si>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</si>
  <si>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</si>
  <si>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</si>
  <si>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</si>
  <si>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</si>
  <si>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</si>
  <si>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</si>
  <si>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</si>
  <si>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</si>
  <si>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</si>
  <si>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</si>
  <si>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</si>
  <si>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</si>
  <si>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</si>
  <si>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</si>
  <si>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</si>
  <si>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</si>
  <si>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</si>
  <si>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</si>
  <si>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</si>
  <si>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</si>
  <si>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</si>
  <si>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</si>
  <si>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</si>
  <si>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</si>
  <si>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</si>
  <si>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</si>
  <si>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</si>
  <si>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</si>
  <si>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</si>
  <si>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</si>
  <si>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</si>
  <si>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</si>
  <si>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</si>
  <si>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</si>
  <si>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</si>
  <si>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</si>
  <si>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</si>
  <si>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</si>
  <si>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</si>
  <si>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</si>
  <si>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</si>
  <si>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</si>
  <si>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</si>
  <si>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</si>
  <si>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</si>
  <si>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</si>
  <si>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</si>
  <si>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</si>
  <si>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</si>
  <si>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</si>
  <si>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</si>
  <si>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</si>
  <si>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</si>
  <si>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</si>
  <si>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</si>
  <si>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</si>
  <si>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</si>
  <si>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</si>
  <si>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</si>
  <si>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</si>
  <si>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</si>
  <si>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</si>
  <si>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</si>
  <si>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</si>
  <si>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</si>
  <si>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</si>
  <si>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</si>
  <si>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</si>
  <si>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</si>
  <si>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</si>
  <si>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</si>
  <si>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</si>
  <si>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</si>
  <si>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</si>
  <si>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</si>
  <si>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</si>
  <si>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</si>
  <si>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</si>
  <si>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</si>
  <si>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</si>
  <si>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</si>
  <si>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</si>
  <si>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</si>
  <si>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</si>
  <si>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</si>
  <si>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</si>
  <si>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</si>
  <si>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</si>
  <si>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</si>
  <si>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</si>
  <si>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</si>
  <si>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</si>
  <si>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</si>
  <si>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</si>
  <si>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</si>
  <si>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</si>
  <si>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</si>
  <si>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</si>
  <si>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</si>
  <si>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</si>
  <si>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</si>
  <si>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</si>
  <si>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</si>
  <si>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</si>
  <si>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</si>
  <si>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</si>
  <si>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</si>
  <si>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</si>
  <si>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</si>
  <si>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</si>
  <si>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</si>
  <si>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</si>
  <si>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</si>
  <si>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</si>
  <si>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</si>
  <si>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</si>
  <si>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</si>
  <si>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</si>
  <si>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</si>
  <si>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</si>
  <si>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</si>
  <si>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</si>
  <si>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</si>
  <si>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</si>
  <si>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</si>
  <si>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</si>
  <si>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</si>
  <si>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</si>
  <si>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</si>
  <si>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</si>
  <si>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</si>
  <si>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</si>
  <si>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</si>
  <si>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</si>
  <si>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</si>
  <si>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</si>
  <si>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</si>
  <si>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</si>
  <si>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</si>
  <si>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</si>
  <si>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</si>
  <si>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</si>
  <si>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</si>
  <si>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</si>
  <si>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</si>
  <si>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</si>
  <si>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</si>
  <si>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</si>
  <si>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</si>
  <si>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</si>
  <si>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</si>
  <si>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</si>
  <si>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</si>
  <si>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</si>
  <si>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</si>
  <si>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</si>
  <si>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</si>
  <si>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</si>
  <si>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</si>
  <si>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</si>
  <si>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</si>
  <si>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</si>
  <si>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</si>
  <si>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</si>
  <si>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</si>
  <si>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</si>
  <si>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</si>
  <si>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</si>
  <si>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</si>
  <si>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</si>
  <si>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</si>
  <si>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</si>
  <si>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</si>
  <si>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</si>
  <si>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</si>
  <si>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</si>
  <si>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</si>
  <si>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</si>
  <si>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</si>
  <si>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</si>
  <si>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</si>
  <si>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</si>
  <si>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</si>
  <si>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</si>
  <si>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</si>
  <si>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</si>
  <si>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</si>
  <si>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</si>
  <si>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</si>
  <si>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</si>
  <si>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</si>
  <si>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</si>
  <si>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</si>
  <si>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</si>
  <si>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</si>
  <si>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</si>
  <si>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</si>
  <si>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</si>
  <si>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</si>
  <si>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</si>
  <si>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</si>
  <si>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</si>
  <si>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</si>
  <si>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</si>
  <si>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</si>
  <si>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</si>
  <si>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</si>
  <si>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</si>
  <si>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</si>
  <si>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</si>
  <si>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</si>
  <si>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</si>
  <si>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</si>
  <si>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</si>
  <si>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</si>
  <si>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</si>
  <si>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</si>
  <si>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</si>
  <si>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</si>
  <si>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</si>
  <si>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</si>
  <si>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</si>
  <si>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</si>
  <si>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</si>
  <si>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</si>
  <si>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</si>
  <si>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</si>
  <si>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</si>
  <si>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</si>
  <si>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</si>
  <si>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</si>
  <si>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</si>
  <si>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</si>
  <si>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</si>
  <si>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</si>
  <si>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</si>
  <si>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</si>
  <si>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</si>
  <si>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</si>
  <si>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</si>
  <si>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</si>
  <si>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</si>
  <si>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</si>
  <si>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</si>
  <si>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</si>
  <si>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</si>
  <si>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</si>
  <si>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</si>
  <si>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</si>
  <si>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</si>
  <si>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</si>
  <si>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</si>
  <si>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</si>
  <si>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</si>
  <si>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</si>
  <si>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</si>
  <si>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</si>
  <si>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</si>
  <si>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</si>
  <si>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</si>
  <si>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</si>
  <si>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</si>
  <si>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</si>
  <si>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</si>
  <si>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</si>
  <si>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</si>
  <si>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</si>
  <si>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</si>
  <si>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</si>
  <si>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</si>
  <si>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</si>
  <si>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</si>
  <si>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</si>
  <si>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</si>
  <si>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</si>
  <si>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</si>
  <si>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</si>
  <si>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</si>
  <si>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</si>
  <si>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</si>
  <si>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</si>
  <si>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</si>
  <si>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</si>
  <si>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</si>
  <si>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</si>
  <si>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</si>
  <si>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</si>
  <si>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</si>
  <si>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</si>
  <si>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</si>
  <si>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</si>
  <si>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</si>
  <si>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</si>
  <si>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</si>
  <si>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</si>
  <si>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</si>
  <si>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</si>
  <si>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</si>
  <si>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</si>
  <si>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</si>
  <si>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</si>
  <si>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</si>
  <si>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</si>
  <si>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</si>
  <si>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</si>
  <si>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</si>
  <si>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</si>
  <si>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</si>
  <si>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</si>
  <si>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</si>
  <si>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</si>
  <si>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</si>
  <si>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</si>
  <si>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</si>
  <si>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</si>
  <si>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</si>
  <si>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</si>
  <si>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</si>
  <si>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</si>
  <si>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</si>
  <si>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</si>
  <si>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</si>
  <si>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</si>
  <si>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</si>
  <si>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</si>
  <si>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</si>
  <si>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</si>
  <si>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</si>
  <si>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</si>
  <si>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</si>
  <si>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</si>
  <si>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</si>
  <si>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</si>
  <si>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</si>
  <si>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</si>
  <si>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</si>
  <si>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</si>
  <si>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</si>
  <si>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</si>
  <si>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</si>
  <si>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</si>
  <si>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</si>
  <si>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</si>
  <si>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</si>
  <si>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</si>
  <si>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</si>
  <si>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</si>
  <si>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</si>
  <si>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</si>
  <si>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</si>
  <si>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</si>
  <si>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</si>
  <si>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</si>
  <si>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</si>
  <si>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</si>
  <si>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</si>
  <si>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</si>
  <si>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</si>
  <si>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</si>
  <si>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</si>
  <si>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</si>
  <si>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</si>
  <si>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</si>
  <si>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</si>
  <si>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</si>
  <si>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</si>
  <si>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</si>
  <si>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</si>
  <si>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</si>
  <si>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</si>
  <si>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</si>
  <si>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</si>
  <si>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</si>
  <si>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</si>
  <si>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</si>
  <si>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</si>
  <si>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</si>
  <si>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</si>
  <si>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</si>
  <si>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</si>
  <si>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</si>
  <si>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</si>
  <si>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</si>
  <si>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</si>
  <si>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</si>
  <si>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</si>
  <si>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</si>
  <si>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</si>
  <si>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</si>
  <si>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</si>
  <si>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</si>
  <si>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</si>
  <si>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</si>
  <si>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</si>
  <si>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</si>
  <si>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</si>
  <si>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</si>
  <si>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</si>
  <si>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</si>
  <si>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</si>
  <si>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</si>
  <si>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</si>
  <si>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</si>
  <si>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</si>
  <si>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</si>
  <si>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</si>
  <si>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</si>
  <si>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</si>
  <si>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</si>
  <si>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</si>
  <si>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</si>
  <si>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</si>
  <si>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</si>
  <si>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</si>
  <si>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</si>
  <si>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</si>
  <si>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</si>
  <si>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</si>
  <si>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</si>
  <si>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</si>
  <si>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</si>
  <si>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</si>
  <si>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</si>
  <si>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</si>
  <si>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</si>
  <si>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</si>
  <si>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</si>
  <si>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</si>
  <si>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</si>
  <si>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</si>
  <si>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</si>
  <si>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</si>
  <si>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</si>
  <si>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</si>
  <si>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</si>
  <si>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</si>
  <si>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</si>
  <si>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</si>
  <si>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</si>
  <si>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</si>
  <si>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</si>
  <si>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</si>
  <si>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</si>
  <si>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</si>
  <si>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</si>
  <si>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</si>
  <si>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</si>
  <si>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</si>
  <si>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</si>
  <si>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</si>
  <si>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</si>
  <si>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</si>
  <si>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</si>
  <si>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</si>
  <si>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</si>
  <si>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</si>
  <si>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</si>
  <si>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</si>
  <si>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</si>
  <si>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</si>
  <si>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</si>
  <si>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</si>
  <si>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</si>
  <si>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</si>
  <si>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</si>
  <si>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</si>
  <si>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</si>
  <si>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</si>
  <si>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</si>
  <si>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</si>
  <si>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</si>
  <si>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</si>
  <si>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</si>
  <si>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</si>
  <si>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</si>
  <si>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</si>
  <si>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</si>
  <si>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</si>
  <si>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</si>
  <si>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</si>
  <si>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</si>
  <si>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</si>
  <si>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</si>
  <si>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</si>
  <si>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</si>
  <si>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</si>
  <si>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</si>
  <si>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</si>
  <si>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</si>
  <si>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</si>
  <si>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</si>
  <si>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</si>
  <si>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</si>
  <si>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</si>
  <si>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</si>
  <si>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</si>
  <si>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</si>
  <si>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</si>
  <si>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</si>
  <si>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</si>
  <si>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</si>
  <si>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</si>
  <si>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</si>
  <si>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</si>
  <si>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</si>
  <si>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</si>
  <si>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</si>
  <si>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</si>
  <si>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</si>
  <si>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</si>
  <si>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</si>
  <si>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</si>
  <si>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</si>
  <si>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</si>
  <si>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</si>
  <si>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</si>
  <si>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</si>
  <si>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</si>
  <si>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</si>
  <si>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</si>
  <si>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</si>
  <si>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</si>
  <si>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</si>
  <si>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</si>
  <si>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</si>
  <si>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</si>
  <si>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</si>
  <si>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</si>
  <si>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</si>
  <si>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</si>
  <si>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</si>
  <si>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</si>
  <si>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</si>
  <si>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</si>
  <si>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</si>
  <si>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</si>
  <si>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</si>
  <si>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</si>
  <si>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</si>
  <si>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</si>
  <si>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</si>
  <si>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</si>
  <si>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</si>
  <si>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</si>
  <si>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</si>
  <si>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</si>
  <si>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</si>
  <si>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</si>
  <si>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</si>
  <si>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</si>
  <si>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</si>
  <si>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</si>
  <si>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</si>
  <si>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</si>
  <si>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</si>
  <si>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</si>
  <si>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</si>
  <si>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</si>
  <si>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</si>
  <si>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</si>
  <si>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</si>
  <si>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</si>
  <si>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</si>
  <si>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</si>
  <si>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</si>
  <si>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</si>
  <si>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</si>
  <si>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</si>
  <si>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</si>
  <si>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</si>
  <si>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</si>
  <si>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</si>
  <si>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</si>
  <si>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</si>
  <si>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</si>
  <si>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</si>
  <si>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</si>
  <si>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</si>
  <si>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</si>
  <si>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</si>
  <si>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</si>
  <si>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</si>
  <si>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</si>
  <si>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</si>
  <si>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</si>
  <si>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</si>
  <si>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</si>
  <si>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</si>
  <si>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</si>
  <si>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</si>
  <si>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</si>
  <si>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</si>
  <si>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</si>
  <si>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</si>
  <si>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</si>
  <si>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</si>
  <si>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</si>
  <si>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</si>
  <si>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</si>
  <si>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</si>
  <si>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</si>
  <si>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</si>
  <si>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</si>
  <si>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</si>
  <si>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</si>
  <si>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</si>
  <si>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</si>
  <si>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</si>
  <si>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</si>
  <si>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</si>
  <si>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</si>
  <si>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</si>
  <si>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</si>
  <si>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</si>
  <si>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</si>
  <si>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</si>
  <si>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</si>
  <si>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</si>
  <si>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</si>
  <si>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</si>
  <si>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</si>
  <si>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</si>
  <si>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</si>
  <si>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</si>
  <si>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</si>
  <si>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</si>
  <si>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</si>
  <si>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</si>
  <si>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</si>
  <si>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</si>
  <si>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</si>
  <si>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</si>
  <si>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</si>
  <si>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</si>
  <si>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</si>
  <si>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</si>
  <si>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</si>
  <si>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</si>
  <si>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</si>
  <si>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</si>
  <si>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</si>
  <si>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</si>
  <si>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</si>
  <si>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</si>
  <si>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</si>
  <si>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</si>
  <si>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</si>
  <si>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</si>
  <si>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</si>
  <si>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</si>
  <si>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</si>
  <si>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</si>
  <si>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</si>
  <si>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</si>
  <si>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</si>
  <si>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</si>
  <si>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</si>
  <si>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</si>
  <si>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</si>
  <si>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</si>
  <si>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</si>
  <si>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</si>
  <si>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</si>
  <si>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</si>
  <si>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</si>
  <si>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</si>
  <si>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</si>
  <si>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</si>
  <si>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</si>
  <si>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</si>
  <si>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</si>
  <si>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</si>
  <si>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</si>
  <si>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</si>
  <si>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</si>
  <si>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</si>
  <si>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</si>
  <si>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</si>
  <si>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</si>
  <si>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</si>
  <si>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</si>
  <si>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</si>
  <si>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</si>
  <si>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</si>
  <si>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</si>
  <si>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</si>
  <si>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</si>
  <si>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</si>
  <si>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</si>
  <si>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</si>
  <si>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</si>
  <si>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</si>
  <si>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</si>
  <si>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</si>
  <si>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</si>
  <si>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</si>
  <si>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</si>
  <si>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</si>
  <si>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</si>
  <si>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</si>
  <si>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</si>
  <si>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</si>
  <si>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</si>
  <si>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</si>
  <si>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</si>
  <si>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</si>
  <si>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</si>
  <si>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</si>
  <si>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</si>
  <si>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</si>
  <si>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</si>
  <si>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</si>
  <si>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</si>
  <si>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</si>
  <si>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</si>
  <si>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</si>
  <si>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</si>
  <si>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</si>
  <si>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</si>
  <si>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</si>
  <si>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</si>
  <si>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</si>
  <si>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</si>
  <si>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</si>
  <si>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</si>
  <si>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</si>
  <si>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</si>
  <si>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</si>
  <si>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</si>
  <si>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</si>
  <si>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</si>
  <si>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</si>
  <si>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</si>
  <si>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</si>
  <si>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</si>
  <si>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</si>
  <si>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</si>
  <si>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</si>
  <si>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</si>
  <si>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</si>
  <si>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</si>
  <si>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</si>
  <si>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</si>
  <si>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</si>
  <si>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</si>
  <si>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</si>
  <si>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</si>
  <si>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</si>
  <si>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</si>
  <si>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</si>
  <si>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</si>
  <si>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</si>
  <si>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</si>
  <si>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</si>
  <si>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</si>
  <si>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</si>
  <si>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</si>
  <si>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</si>
  <si>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</si>
  <si>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</si>
  <si>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</si>
  <si>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</si>
  <si>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</si>
  <si>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</si>
  <si>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</si>
  <si>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</si>
  <si>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</si>
  <si>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</si>
  <si>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</si>
  <si>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</si>
  <si>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</si>
  <si>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</si>
  <si>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</si>
  <si>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</si>
  <si>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</si>
  <si>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</si>
  <si>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</si>
  <si>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</si>
  <si>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</si>
  <si>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</si>
  <si>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</si>
  <si>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</si>
  <si>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</si>
  <si>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</si>
  <si>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</si>
  <si>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</si>
  <si>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</si>
  <si>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</si>
  <si>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</si>
  <si>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</si>
  <si>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</si>
  <si>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</si>
  <si>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</si>
  <si>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</si>
  <si>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</si>
  <si>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</si>
  <si>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</si>
  <si>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</si>
  <si>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</si>
  <si>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</si>
  <si>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</si>
  <si>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</si>
  <si>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</si>
  <si>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</si>
  <si>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</si>
  <si>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</si>
  <si>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</si>
  <si>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</si>
  <si>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</si>
  <si>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</si>
  <si>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</si>
  <si>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</si>
  <si>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</si>
  <si>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</si>
  <si>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</si>
  <si>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</si>
  <si>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</si>
  <si>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</si>
  <si>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</si>
  <si>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</si>
  <si>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</si>
  <si>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</si>
  <si>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</si>
  <si>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</si>
  <si>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</si>
  <si>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</si>
  <si>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</si>
  <si>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</si>
  <si>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</si>
  <si>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</si>
  <si>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</si>
  <si>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</si>
  <si>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</si>
  <si>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</si>
  <si>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</si>
  <si>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</si>
  <si>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</si>
  <si>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</si>
  <si>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</si>
  <si>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</si>
  <si>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</si>
  <si>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</si>
  <si>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</si>
  <si>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</si>
  <si>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</si>
  <si>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</si>
  <si>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</si>
  <si>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</si>
  <si>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</si>
  <si>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</si>
  <si>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</si>
  <si>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</si>
  <si>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</si>
  <si>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</si>
  <si>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</si>
  <si>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</si>
  <si>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</si>
  <si>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</si>
  <si>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</si>
  <si>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</si>
  <si>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</si>
  <si>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</si>
  <si>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</si>
  <si>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</si>
  <si>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</si>
  <si>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</si>
  <si>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</si>
  <si>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</si>
  <si>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</si>
  <si>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</si>
  <si>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</si>
  <si>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</si>
  <si>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</si>
  <si>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</si>
  <si>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</si>
  <si>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</si>
  <si>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</si>
  <si>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</si>
  <si>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</si>
  <si>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</si>
  <si>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</si>
  <si>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</si>
  <si>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</si>
  <si>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</si>
  <si>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</si>
  <si>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</si>
  <si>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</si>
  <si>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</si>
  <si>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</si>
  <si>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</si>
  <si>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</si>
  <si>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</si>
  <si>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</si>
  <si>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</si>
  <si>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</si>
  <si>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</si>
  <si>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</si>
  <si>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</si>
  <si>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</si>
  <si>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</si>
  <si>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</si>
  <si>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</si>
  <si>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</si>
  <si>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</si>
  <si>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</si>
  <si>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</si>
  <si>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</si>
  <si>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</si>
  <si>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</si>
  <si>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</si>
  <si>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</si>
  <si>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</si>
  <si>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</si>
  <si>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</si>
  <si>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</si>
  <si>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</si>
  <si>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</si>
  <si>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</si>
  <si>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</si>
  <si>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</si>
  <si>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</si>
  <si>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</si>
  <si>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</si>
  <si>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</si>
  <si>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</si>
  <si>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</si>
  <si>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</si>
  <si>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</si>
  <si>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</si>
  <si>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</si>
  <si>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</si>
  <si>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</si>
  <si>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</si>
  <si>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</si>
  <si>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</si>
  <si>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</si>
  <si>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</si>
  <si>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</si>
  <si>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</si>
  <si>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</si>
  <si>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</si>
  <si>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</si>
  <si>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</si>
  <si>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</si>
  <si>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</si>
  <si>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</si>
  <si>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</si>
  <si>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</si>
  <si>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</si>
  <si>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</si>
  <si>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</si>
  <si>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</si>
  <si>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</si>
  <si>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</si>
  <si>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</si>
  <si>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</si>
  <si>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</si>
  <si>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</si>
  <si>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</si>
  <si>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</si>
  <si>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</si>
  <si>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</si>
  <si>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</si>
  <si>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</si>
  <si>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</si>
  <si>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</si>
  <si>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</si>
  <si>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</si>
  <si>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</si>
  <si>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</si>
  <si>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</si>
  <si>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</si>
  <si>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</si>
  <si>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</si>
  <si>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</si>
  <si>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</si>
  <si>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</si>
  <si>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</si>
  <si>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</si>
  <si>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</si>
  <si>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</si>
  <si>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</si>
  <si>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</si>
  <si>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</si>
  <si>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</si>
  <si>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</si>
  <si>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</si>
  <si>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</si>
  <si>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</si>
  <si>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</si>
  <si>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</si>
  <si>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</si>
  <si>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</si>
  <si>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</si>
  <si>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</si>
  <si>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</si>
  <si>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</si>
  <si>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</si>
  <si>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</si>
  <si>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</si>
  <si>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</si>
  <si>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</si>
  <si>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</si>
  <si>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</si>
  <si>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</si>
  <si>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</si>
  <si>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</si>
  <si>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</si>
  <si>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</si>
  <si>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</si>
  <si>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</si>
  <si>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</si>
  <si>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</si>
  <si>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</si>
  <si>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</si>
  <si>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</si>
  <si>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</si>
  <si>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</si>
  <si>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</si>
  <si>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</si>
  <si>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</si>
  <si>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</si>
  <si>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</si>
  <si>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</si>
  <si>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</si>
  <si>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</si>
  <si>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</si>
  <si>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</si>
  <si>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</si>
  <si>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</si>
  <si>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</si>
  <si>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</si>
  <si>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</si>
  <si>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</si>
  <si>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</si>
  <si>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</si>
  <si>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</si>
  <si>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</si>
  <si>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</si>
  <si>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</si>
  <si>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</si>
  <si>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</si>
  <si>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</si>
  <si>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</si>
  <si>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</si>
  <si>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</si>
  <si>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</si>
  <si>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</si>
  <si>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</si>
  <si>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</si>
  <si>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</si>
  <si>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</si>
  <si>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</si>
  <si>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</si>
  <si>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</si>
  <si>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</si>
  <si>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</si>
  <si>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</si>
  <si>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</si>
  <si>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</si>
  <si>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</si>
  <si>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</si>
  <si>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</si>
  <si>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</si>
  <si>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</si>
  <si>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</si>
  <si>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</si>
  <si>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</si>
  <si>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</si>
  <si>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</si>
  <si>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</si>
  <si>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</si>
  <si>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</si>
  <si>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</si>
  <si>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</si>
  <si>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</si>
  <si>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</si>
  <si>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</si>
  <si>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</si>
  <si>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</si>
  <si>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</si>
  <si>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</si>
  <si>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</si>
  <si>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</si>
  <si>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</si>
  <si>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</si>
  <si>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</si>
  <si>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</si>
  <si>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</si>
  <si>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</si>
  <si>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</si>
  <si>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</si>
  <si>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</si>
  <si>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</si>
  <si>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</si>
  <si>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</si>
  <si>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</si>
  <si>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</si>
  <si>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</si>
  <si>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</si>
  <si>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</si>
  <si>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</si>
  <si>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</si>
  <si>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</si>
  <si>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</si>
  <si>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</si>
  <si>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</si>
  <si>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</si>
  <si>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</si>
  <si>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</si>
  <si>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</si>
  <si>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</si>
  <si>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</si>
  <si>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</si>
  <si>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</si>
  <si>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</si>
  <si>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</si>
  <si>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</si>
  <si>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</si>
  <si>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</si>
  <si>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</si>
  <si>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</si>
  <si>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</si>
  <si>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</si>
  <si>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</si>
  <si>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</si>
  <si>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</si>
  <si>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</si>
  <si>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</si>
  <si>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</si>
  <si>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</si>
  <si>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</si>
  <si>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</si>
  <si>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</si>
  <si>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</si>
  <si>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</si>
  <si>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</si>
  <si>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</si>
  <si>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</si>
  <si>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</si>
  <si>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</si>
  <si>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</si>
  <si>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</si>
  <si>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</si>
  <si>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</si>
  <si>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</si>
  <si>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</si>
  <si>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</si>
  <si>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</si>
  <si>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</si>
  <si>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</si>
  <si>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</si>
  <si>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</si>
  <si>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</si>
  <si>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</si>
  <si>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</si>
  <si>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</si>
  <si>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</si>
  <si>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</si>
  <si>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</si>
  <si>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</si>
  <si>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</si>
  <si>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</si>
  <si>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</si>
  <si>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</si>
  <si>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</si>
  <si>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</si>
  <si>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</si>
  <si>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</si>
  <si>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</si>
  <si>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</si>
  <si>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</si>
  <si>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</si>
  <si>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</si>
  <si>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</si>
  <si>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</si>
  <si>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</si>
  <si>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</si>
  <si>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</si>
  <si>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</si>
  <si>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</si>
  <si>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</si>
  <si>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</si>
  <si>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</si>
  <si>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</si>
  <si>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</si>
  <si>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</si>
  <si>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</si>
  <si>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</si>
  <si>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</si>
  <si>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</si>
  <si>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</si>
  <si>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</si>
  <si>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</si>
  <si>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</si>
  <si>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</si>
  <si>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</si>
  <si>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</si>
  <si>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</si>
  <si>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</si>
  <si>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</si>
  <si>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</si>
  <si>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</si>
  <si>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</si>
  <si>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</si>
  <si>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</si>
  <si>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</si>
  <si>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</si>
  <si>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</si>
  <si>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</si>
  <si>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</si>
  <si>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</si>
  <si>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</si>
  <si>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</si>
  <si>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</si>
  <si>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</si>
  <si>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</si>
  <si>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</si>
  <si>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</si>
  <si>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</si>
  <si>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</si>
  <si>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</si>
  <si>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</si>
  <si>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</si>
  <si>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</si>
  <si>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</si>
  <si>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</si>
  <si>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</si>
  <si>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</si>
  <si>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</si>
  <si>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</si>
  <si>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</si>
  <si>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</si>
  <si>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</si>
  <si>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</si>
  <si>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</si>
  <si>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</si>
  <si>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</si>
  <si>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</si>
  <si>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</si>
  <si>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</si>
  <si>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</si>
  <si>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</si>
  <si>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</si>
  <si>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</si>
  <si>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</si>
  <si>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</si>
  <si>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</si>
  <si>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</si>
  <si>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</si>
  <si>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</si>
  <si>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</si>
  <si>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</si>
  <si>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</si>
  <si>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</si>
  <si>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</si>
  <si>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</si>
  <si>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</si>
  <si>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</si>
  <si>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</si>
  <si>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</si>
  <si>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</si>
  <si>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</si>
  <si>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</si>
  <si>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</si>
  <si>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</si>
  <si>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</si>
  <si>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</si>
  <si>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</si>
  <si>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</si>
  <si>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</si>
  <si>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</si>
  <si>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</si>
  <si>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</si>
  <si>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</si>
  <si>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</si>
  <si>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</si>
  <si>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</si>
  <si>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</si>
  <si>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</si>
  <si>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</si>
  <si>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</si>
  <si>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</si>
  <si>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</si>
  <si>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</si>
  <si>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</si>
  <si>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</si>
  <si>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</si>
  <si>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</si>
  <si>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</si>
  <si>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</si>
  <si>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</si>
  <si>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</si>
  <si>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</si>
  <si>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</si>
  <si>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</si>
  <si>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</si>
  <si>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</si>
  <si>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</si>
  <si>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</si>
  <si>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</si>
  <si>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</si>
  <si>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</si>
  <si>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</si>
  <si>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</si>
  <si>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</si>
  <si>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</si>
  <si>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</si>
  <si>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</si>
  <si>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</si>
  <si>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</si>
  <si>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</si>
  <si>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</si>
  <si>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</si>
  <si>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</si>
  <si>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</si>
  <si>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</si>
  <si>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</si>
  <si>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</si>
  <si>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</si>
  <si>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</si>
  <si>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</si>
  <si>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</si>
  <si>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</si>
  <si>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</si>
  <si>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</si>
  <si>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</si>
  <si>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</si>
  <si>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</si>
  <si>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</si>
  <si>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</si>
  <si>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</si>
  <si>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</si>
  <si>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</si>
  <si>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</si>
  <si>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</si>
  <si>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</si>
  <si>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</si>
  <si>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</si>
  <si>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</si>
  <si>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</si>
  <si>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</si>
  <si>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</si>
  <si>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</si>
  <si>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</si>
  <si>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</si>
  <si>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</si>
  <si>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</si>
  <si>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</si>
  <si>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</si>
  <si>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</si>
  <si>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</si>
  <si>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</si>
  <si>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</si>
  <si>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</si>
  <si>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</si>
  <si>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</si>
  <si>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</si>
  <si>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</si>
  <si>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</si>
  <si>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</si>
  <si>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</si>
  <si>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</si>
  <si>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</si>
  <si>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</si>
  <si>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</si>
  <si>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</si>
  <si>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</si>
  <si>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</si>
  <si>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</si>
  <si>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</si>
  <si>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</si>
  <si>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</si>
  <si>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</si>
  <si>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</si>
  <si>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</si>
  <si>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</si>
  <si>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</si>
  <si>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</si>
  <si>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</si>
  <si>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</si>
  <si>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</si>
  <si>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</si>
  <si>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</si>
  <si>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</si>
  <si>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</si>
  <si>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</si>
  <si>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</si>
  <si>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</si>
  <si>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</si>
  <si>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</si>
  <si>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</si>
  <si>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</si>
  <si>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</si>
  <si>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</si>
  <si>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</si>
  <si>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</si>
  <si>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</si>
  <si>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</si>
  <si>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</si>
  <si>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</si>
  <si>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</si>
  <si>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</si>
  <si>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</si>
  <si>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</si>
  <si>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</si>
  <si>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</si>
  <si>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</si>
  <si>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</si>
  <si>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</si>
  <si>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</si>
  <si>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</si>
  <si>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</si>
  <si>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</si>
  <si>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</si>
  <si>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</si>
  <si>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</si>
  <si>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</si>
  <si>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</si>
  <si>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</si>
  <si>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</si>
  <si>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</si>
  <si>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</si>
  <si>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</si>
  <si>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</si>
  <si>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</si>
  <si>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</si>
  <si>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</si>
  <si>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</si>
  <si>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</si>
  <si>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</si>
  <si>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</si>
  <si>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</si>
  <si>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</si>
  <si>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</si>
  <si>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</si>
  <si>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</si>
  <si>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</si>
  <si>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</si>
  <si>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</si>
  <si>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</si>
  <si>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</si>
  <si>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</si>
  <si>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</si>
  <si>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</si>
  <si>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</si>
  <si>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</si>
  <si>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</si>
  <si>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</si>
  <si>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</si>
  <si>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</si>
  <si>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</si>
  <si>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</si>
  <si>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</si>
  <si>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</si>
  <si>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</si>
  <si>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</si>
  <si>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</si>
  <si>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</si>
  <si>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</si>
  <si>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</si>
  <si>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</si>
  <si>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</si>
  <si>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</si>
  <si>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</si>
  <si>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</si>
  <si>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</si>
  <si>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</si>
  <si>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</si>
  <si>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</si>
  <si>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</si>
  <si>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</si>
  <si>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</si>
  <si>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</si>
  <si>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</si>
  <si>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</si>
  <si>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</si>
  <si>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</si>
  <si>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</si>
  <si>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</si>
  <si>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</si>
  <si>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</si>
  <si>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</si>
  <si>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</si>
  <si>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</si>
  <si>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</si>
  <si>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</si>
  <si>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</si>
  <si>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</si>
  <si>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</si>
  <si>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</si>
  <si>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</si>
  <si>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</si>
  <si>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</si>
  <si>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</si>
  <si>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</si>
  <si>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</si>
  <si>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</si>
  <si>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</si>
  <si>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</si>
  <si>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</si>
  <si>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</si>
  <si>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</si>
  <si>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</si>
  <si>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</si>
  <si>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</si>
  <si>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</si>
  <si>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</si>
  <si>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</si>
  <si>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</si>
  <si>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</si>
  <si>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</si>
  <si>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</si>
  <si>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</si>
  <si>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</si>
  <si>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</si>
  <si>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</si>
  <si>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</si>
  <si>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</si>
  <si>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</si>
  <si>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</si>
  <si>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</si>
  <si>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</si>
  <si>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</si>
  <si>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</si>
  <si>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</si>
  <si>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</si>
  <si>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</si>
  <si>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</si>
  <si>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</si>
  <si>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</si>
  <si>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</si>
  <si>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</si>
  <si>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</si>
  <si>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</si>
  <si>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</si>
  <si>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</si>
  <si>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</si>
  <si>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</si>
  <si>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</si>
  <si>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</si>
  <si>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</si>
  <si>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</si>
  <si>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</si>
  <si>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</si>
  <si>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</si>
  <si>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</si>
  <si>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</si>
  <si>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</si>
  <si>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</si>
  <si>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</si>
  <si>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</si>
  <si>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</si>
  <si>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</si>
  <si>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</si>
  <si>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</si>
  <si>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</si>
  <si>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</si>
  <si>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</si>
  <si>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</si>
  <si>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</si>
  <si>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</si>
  <si>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</si>
  <si>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</si>
  <si>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</si>
  <si>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</si>
  <si>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</si>
  <si>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</si>
  <si>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</si>
  <si>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</si>
  <si>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</si>
  <si>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</si>
  <si>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</si>
  <si>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</si>
  <si>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</si>
  <si>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</si>
  <si>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</si>
  <si>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</si>
  <si>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</si>
  <si>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</si>
  <si>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</si>
  <si>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</si>
  <si>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</si>
  <si>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</si>
  <si>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</si>
  <si>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</si>
  <si>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</si>
  <si>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</si>
  <si>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</si>
  <si>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</si>
  <si>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</si>
  <si>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</si>
  <si>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</si>
  <si>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</si>
  <si>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</si>
  <si>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</si>
  <si>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</si>
  <si>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</si>
  <si>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</si>
  <si>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</si>
  <si>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</si>
  <si>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</si>
  <si>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</si>
  <si>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</si>
  <si>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</si>
  <si>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</si>
  <si>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</si>
  <si>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</si>
  <si>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</si>
  <si>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</si>
  <si>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</si>
  <si>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</si>
  <si>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</si>
  <si>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</si>
  <si>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</si>
  <si>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</si>
  <si>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</si>
  <si>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</si>
  <si>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</si>
  <si>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</si>
  <si>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</si>
  <si>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</si>
  <si>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</si>
  <si>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</si>
  <si>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</si>
  <si>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</si>
  <si>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</si>
  <si>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</si>
  <si>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</si>
  <si>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</si>
  <si>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</si>
  <si>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</si>
  <si>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</si>
  <si>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</si>
  <si>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</si>
  <si>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</si>
  <si>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</si>
  <si>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</si>
  <si>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</si>
  <si>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</si>
  <si>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</si>
  <si>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</si>
  <si>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</si>
  <si>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</si>
  <si>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</si>
  <si>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</si>
  <si>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</si>
  <si>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</si>
  <si>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</si>
  <si>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</si>
  <si>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</si>
  <si>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</si>
  <si>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</si>
  <si>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</si>
  <si>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</si>
  <si>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</si>
  <si>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</si>
  <si>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</si>
  <si>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</si>
  <si>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</si>
  <si>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</si>
  <si>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</si>
  <si>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</si>
  <si>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</si>
  <si>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</si>
  <si>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</si>
  <si>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</si>
  <si>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</si>
  <si>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</si>
  <si>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</si>
  <si>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</si>
  <si>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</si>
  <si>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</si>
  <si>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</si>
  <si>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</si>
  <si>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</si>
  <si>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</si>
  <si>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</si>
  <si>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</si>
  <si>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</si>
  <si>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</si>
  <si>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</si>
  <si>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</si>
  <si>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</si>
  <si>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</si>
  <si>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</si>
  <si>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</si>
  <si>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</si>
  <si>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</si>
  <si>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</si>
  <si>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</si>
  <si>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</si>
  <si>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</si>
  <si>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</si>
  <si>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</si>
  <si>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</si>
  <si>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</si>
  <si>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</si>
  <si>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</si>
  <si>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</si>
  <si>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</si>
  <si>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</si>
  <si>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</si>
  <si>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</si>
  <si>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</si>
  <si>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</si>
  <si>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</si>
  <si>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</si>
  <si>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</si>
  <si>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</si>
  <si>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</si>
  <si>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</si>
  <si>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</si>
  <si>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</si>
  <si>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</si>
  <si>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</si>
  <si>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</si>
  <si>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</si>
  <si>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</si>
  <si>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</si>
  <si>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</si>
  <si>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</si>
  <si>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</si>
  <si>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</si>
  <si>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</si>
  <si>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</si>
  <si>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</si>
  <si>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</si>
  <si>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</si>
  <si>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</si>
  <si>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</si>
  <si>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</si>
  <si>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</si>
  <si>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</si>
  <si>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</si>
  <si>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</si>
  <si>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</si>
  <si>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</si>
  <si>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</si>
  <si>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</si>
  <si>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</si>
  <si>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</si>
  <si>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</si>
  <si>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</si>
  <si>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</si>
  <si>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</si>
  <si>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</si>
  <si>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</si>
  <si>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</si>
  <si>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</si>
  <si>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</si>
  <si>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</si>
  <si>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</si>
  <si>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</si>
  <si>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</si>
  <si>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</si>
  <si>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</si>
  <si>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</si>
  <si>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</si>
  <si>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</si>
  <si>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</si>
  <si>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</si>
  <si>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</si>
  <si>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</si>
  <si>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</si>
  <si>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</si>
  <si>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</si>
  <si>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</si>
  <si>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</si>
  <si>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</si>
  <si>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</si>
  <si>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</si>
  <si>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</si>
  <si>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</si>
  <si>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</si>
  <si>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</si>
  <si>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</si>
  <si>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</si>
  <si>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</si>
  <si>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</si>
  <si>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</si>
  <si>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</si>
  <si>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</si>
  <si>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</si>
  <si>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</si>
  <si>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</si>
  <si>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</si>
  <si>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</si>
  <si>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</si>
  <si>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</si>
  <si>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</si>
  <si>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</si>
  <si>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</si>
  <si>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</si>
  <si>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</si>
  <si>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</si>
  <si>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</si>
  <si>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</si>
  <si>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</si>
  <si>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</si>
  <si>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</si>
  <si>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</si>
  <si>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</si>
  <si>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</si>
  <si>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</si>
  <si>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</si>
  <si>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</si>
  <si>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</si>
  <si>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</si>
  <si>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</si>
  <si>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</si>
  <si>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</si>
  <si>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</si>
  <si>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</si>
  <si>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</si>
  <si>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</si>
  <si>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</si>
  <si>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</si>
  <si>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</si>
  <si>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</si>
  <si>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</si>
  <si>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</si>
  <si>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</si>
  <si>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</si>
  <si>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</si>
  <si>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</si>
  <si>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</si>
  <si>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</si>
  <si>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</si>
  <si>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</si>
  <si>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</si>
  <si>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</si>
  <si>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</si>
  <si>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</si>
  <si>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</si>
  <si>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</si>
  <si>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</si>
  <si>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</si>
  <si>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</si>
  <si>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</si>
  <si>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</si>
  <si>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</si>
  <si>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</si>
  <si>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</si>
  <si>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</si>
  <si>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</si>
  <si>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</si>
  <si>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</si>
  <si>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</si>
  <si>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</si>
  <si>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</si>
  <si>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</si>
  <si>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</si>
  <si>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</si>
  <si>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</si>
  <si>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</si>
  <si>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</si>
  <si>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</si>
  <si>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</si>
  <si>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</si>
  <si>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</si>
  <si>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</si>
  <si>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</si>
  <si>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</si>
  <si>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</si>
  <si>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</si>
  <si>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</si>
  <si>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</si>
  <si>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</si>
  <si>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</si>
  <si>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</si>
  <si>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</si>
  <si>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</si>
  <si>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</si>
  <si>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</si>
  <si>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</si>
  <si>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</si>
  <si>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</si>
  <si>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</si>
  <si>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</si>
  <si>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</si>
  <si>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</si>
  <si>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</si>
  <si>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</si>
  <si>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</si>
  <si>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</si>
  <si>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</si>
  <si>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</si>
  <si>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</si>
  <si>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</si>
  <si>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</si>
  <si>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</si>
  <si>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</si>
  <si>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</si>
  <si>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</si>
  <si>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</si>
  <si>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</si>
  <si>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</si>
  <si>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</si>
  <si>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</si>
  <si>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</si>
  <si>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</si>
  <si>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</si>
  <si>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</si>
  <si>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</si>
  <si>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</si>
  <si>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</si>
  <si>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</si>
  <si>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</si>
  <si>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</si>
  <si>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</si>
  <si>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</si>
  <si>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</si>
  <si>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</si>
  <si>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</si>
  <si>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</si>
  <si>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</si>
  <si>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</si>
  <si>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</si>
  <si>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</si>
  <si>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</si>
  <si>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</si>
  <si>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</si>
  <si>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</si>
  <si>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</si>
  <si>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</si>
  <si>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</si>
  <si>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</si>
  <si>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</si>
  <si>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</si>
  <si>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</si>
  <si>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</si>
  <si>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</si>
  <si>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</si>
  <si>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</si>
  <si>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</si>
  <si>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</si>
  <si>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</si>
  <si>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</si>
  <si>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</si>
  <si>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</si>
  <si>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</si>
  <si>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</si>
  <si>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</si>
  <si>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</si>
  <si>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</si>
  <si>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</si>
  <si>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</si>
  <si>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</si>
  <si>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</si>
  <si>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</si>
  <si>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</si>
  <si>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</si>
  <si>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</si>
  <si>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</si>
  <si>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</si>
  <si>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</si>
  <si>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</si>
  <si>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</si>
  <si>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</si>
  <si>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</si>
  <si>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</si>
  <si>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</si>
  <si>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</si>
  <si>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</si>
  <si>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</si>
  <si>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</si>
  <si>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</si>
  <si>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</si>
  <si>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</si>
  <si>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</si>
  <si>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</si>
  <si>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</si>
  <si>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</si>
  <si>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</si>
  <si>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</si>
  <si>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</si>
  <si>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</si>
  <si>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</si>
  <si>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</si>
  <si>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</si>
  <si>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</si>
  <si>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</si>
  <si>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</si>
  <si>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</si>
  <si>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</si>
  <si>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</si>
  <si>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</si>
  <si>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</si>
  <si>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</si>
  <si>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</si>
  <si>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</si>
  <si>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</si>
  <si>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</si>
  <si>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</si>
  <si>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</si>
  <si>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</si>
  <si>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</si>
  <si>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</si>
  <si>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</si>
  <si>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</si>
  <si>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</si>
  <si>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</si>
  <si>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</si>
  <si>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</si>
  <si>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</si>
  <si>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</si>
  <si>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</si>
  <si>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</si>
  <si>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</si>
  <si>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</si>
  <si>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</si>
  <si>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</si>
  <si>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</si>
  <si>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</si>
  <si>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</si>
  <si>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</si>
  <si>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</si>
  <si>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</si>
  <si>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</si>
  <si>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</si>
  <si>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</si>
  <si>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</si>
  <si>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</si>
  <si>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</si>
  <si>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</si>
  <si>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</si>
  <si>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</si>
  <si>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</si>
  <si>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</si>
  <si>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</si>
  <si>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</si>
  <si>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</si>
  <si>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</si>
  <si>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</si>
  <si>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</si>
  <si>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</si>
  <si>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</si>
  <si>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</si>
  <si>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</si>
  <si>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</si>
  <si>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</si>
  <si>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</si>
  <si>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</si>
  <si>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</si>
  <si>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</si>
  <si>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</si>
  <si>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</si>
  <si>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</si>
  <si>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</si>
  <si>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</si>
  <si>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</si>
  <si>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</si>
  <si>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</si>
  <si>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</si>
  <si>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</si>
  <si>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</si>
  <si>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</si>
  <si>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</si>
  <si>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</si>
  <si>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</si>
  <si>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</si>
  <si>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</si>
  <si>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</si>
  <si>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</si>
  <si>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</si>
  <si>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</si>
  <si>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</si>
  <si>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</si>
  <si>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</si>
  <si>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</si>
  <si>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</si>
  <si>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</si>
  <si>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</si>
  <si>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</si>
  <si>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</si>
  <si>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</si>
  <si>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</si>
  <si>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</si>
  <si>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</si>
  <si>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</si>
  <si>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</si>
  <si>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</si>
  <si>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</si>
  <si>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</si>
  <si>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</si>
  <si>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</si>
  <si>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</si>
  <si>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</si>
  <si>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</si>
  <si>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</si>
  <si>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</si>
  <si>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</si>
  <si>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</si>
  <si>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</si>
  <si>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</si>
  <si>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</si>
  <si>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</si>
  <si>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</si>
  <si>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</si>
  <si>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</si>
  <si>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</si>
  <si>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</si>
  <si>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</si>
  <si>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</si>
  <si>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</si>
  <si>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</si>
  <si>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</si>
  <si>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</si>
  <si>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</si>
  <si>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</si>
  <si>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</si>
  <si>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</si>
  <si>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</si>
  <si>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</si>
  <si>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</si>
  <si>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</si>
  <si>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</si>
  <si>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</si>
  <si>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</si>
  <si>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</si>
  <si>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</si>
  <si>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</si>
  <si>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</si>
  <si>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</si>
  <si>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</si>
  <si>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</si>
  <si>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</si>
  <si>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</si>
  <si>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</si>
  <si>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</si>
  <si>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</si>
  <si>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</si>
  <si>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</si>
  <si>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</si>
  <si>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</si>
  <si>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</si>
  <si>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</si>
  <si>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</si>
  <si>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</si>
  <si>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</si>
  <si>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</si>
  <si>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</si>
  <si>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</si>
  <si>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</si>
  <si>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</si>
  <si>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</si>
  <si>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</si>
  <si>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</si>
  <si>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</si>
  <si>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</si>
  <si>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</si>
  <si>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</si>
  <si>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</si>
  <si>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</si>
  <si>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</si>
  <si>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</si>
  <si>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</si>
  <si>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</si>
  <si>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</si>
  <si>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</si>
  <si>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</si>
  <si>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</si>
  <si>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</si>
  <si>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</si>
  <si>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</si>
  <si>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</si>
  <si>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</si>
  <si>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</si>
  <si>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</si>
  <si>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</si>
  <si>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</si>
  <si>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</si>
  <si>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</si>
  <si>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</si>
  <si>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</si>
  <si>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</si>
  <si>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</si>
  <si>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</si>
  <si>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</si>
  <si>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</si>
  <si>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</si>
  <si>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</si>
  <si>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</si>
  <si>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</si>
  <si>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</si>
  <si>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</si>
  <si>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</si>
  <si>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</si>
  <si>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</si>
  <si>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</si>
  <si>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</si>
  <si>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</si>
  <si>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</si>
  <si>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</si>
  <si>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</si>
  <si>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</si>
  <si>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</si>
  <si>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</si>
  <si>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</si>
  <si>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</si>
  <si>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</si>
  <si>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</si>
  <si>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</si>
  <si>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</si>
  <si>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</si>
  <si>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</si>
  <si>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</si>
  <si>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</si>
  <si>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</si>
  <si>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</si>
  <si>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</si>
  <si>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</si>
  <si>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</si>
  <si>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</si>
  <si>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</si>
  <si>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</si>
  <si>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</si>
  <si>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</si>
  <si>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</si>
  <si>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</si>
  <si>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</si>
  <si>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</si>
  <si>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</si>
  <si>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</si>
  <si>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</si>
  <si>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</si>
  <si>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</si>
  <si>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</si>
  <si>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</si>
  <si>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</si>
  <si>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</si>
  <si>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</si>
  <si>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</si>
  <si>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</si>
  <si>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</si>
  <si>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</si>
  <si>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</si>
  <si>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</si>
  <si>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</si>
  <si>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</si>
  <si>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</si>
  <si>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</si>
  <si>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</si>
  <si>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</si>
  <si>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</si>
  <si>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</si>
  <si>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</si>
  <si>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</si>
  <si>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</si>
  <si>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</si>
  <si>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</si>
  <si>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</si>
  <si>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</si>
  <si>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</si>
  <si>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</si>
  <si>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</si>
  <si>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</si>
  <si>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</si>
  <si>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</si>
  <si>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</si>
  <si>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</si>
  <si>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</si>
  <si>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</si>
  <si>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</si>
  <si>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</si>
  <si>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</si>
  <si>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</si>
  <si>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</si>
  <si>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</si>
  <si>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</si>
  <si>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</si>
  <si>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</si>
  <si>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</si>
  <si>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</si>
  <si>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</si>
  <si>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</si>
  <si>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</si>
  <si>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</si>
  <si>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</si>
  <si>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</si>
  <si>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</si>
  <si>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</si>
  <si>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</si>
  <si>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</si>
  <si>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</si>
  <si>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</si>
  <si>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</si>
  <si>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</si>
  <si>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</si>
  <si>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</si>
  <si>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</si>
  <si>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</si>
  <si>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</si>
  <si>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</si>
  <si>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</si>
  <si>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</si>
  <si>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</si>
  <si>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</si>
  <si>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</si>
  <si>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</si>
  <si>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</si>
  <si>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</si>
  <si>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</si>
  <si>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</si>
  <si>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</si>
  <si>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</si>
  <si>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</si>
  <si>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</si>
  <si>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</si>
  <si>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</si>
  <si>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</si>
  <si>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</si>
  <si>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</si>
  <si>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</si>
  <si>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</si>
  <si>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</si>
  <si>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</si>
  <si>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</si>
  <si>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</si>
  <si>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</si>
  <si>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</si>
  <si>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</si>
  <si>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</si>
  <si>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</si>
  <si>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</si>
  <si>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</si>
  <si>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</si>
  <si>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</si>
  <si>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</si>
  <si>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</si>
  <si>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</si>
  <si>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</si>
  <si>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</si>
  <si>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</si>
  <si>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</si>
  <si>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</si>
  <si>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</si>
  <si>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</si>
  <si>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</si>
  <si>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</si>
  <si>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</si>
  <si>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</si>
  <si>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</si>
  <si>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</si>
  <si>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</si>
  <si>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</si>
  <si>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</si>
  <si>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</si>
  <si>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</si>
  <si>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</si>
  <si>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</si>
  <si>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</si>
  <si>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</si>
  <si>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</si>
  <si>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</si>
  <si>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</si>
  <si>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</si>
  <si>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</si>
  <si>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</si>
  <si>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</si>
  <si>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</si>
  <si>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</si>
  <si>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</si>
  <si>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</si>
  <si>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</si>
  <si>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</si>
  <si>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</si>
  <si>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</si>
  <si>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</si>
  <si>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</si>
  <si>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</si>
  <si>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</si>
  <si>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</si>
  <si>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</si>
  <si>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</si>
  <si>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</si>
  <si>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</si>
  <si>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</si>
  <si>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</si>
  <si>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</si>
  <si>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</si>
  <si>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</si>
  <si>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</si>
  <si>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</si>
  <si>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</si>
  <si>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</si>
  <si>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</si>
  <si>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</si>
  <si>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</si>
  <si>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</si>
  <si>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</si>
  <si>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</si>
  <si>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</si>
  <si>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</si>
  <si>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</si>
  <si>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</si>
  <si>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</si>
  <si>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</si>
  <si>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</si>
  <si>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</si>
  <si>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</si>
  <si>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</si>
  <si>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</si>
  <si>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</si>
  <si>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</si>
  <si>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</si>
  <si>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</si>
  <si>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</si>
  <si>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</si>
  <si>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</si>
  <si>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</si>
  <si>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</si>
  <si>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</si>
  <si>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</si>
  <si>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</si>
  <si>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</si>
  <si>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</si>
  <si>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</si>
  <si>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</si>
  <si>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</si>
  <si>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</si>
  <si>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</si>
  <si>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</si>
  <si>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</si>
  <si>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</si>
  <si>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</si>
  <si>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</si>
  <si>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</si>
  <si>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</si>
  <si>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</si>
  <si>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</si>
  <si>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</si>
  <si>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</si>
  <si>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</si>
  <si>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</si>
  <si>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</si>
  <si>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</si>
  <si>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</si>
  <si>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</si>
  <si>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</si>
  <si>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</si>
  <si>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</si>
  <si>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</si>
  <si>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</si>
  <si>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</si>
  <si>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</si>
  <si>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</si>
  <si>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</si>
  <si>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</si>
  <si>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</si>
  <si>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</si>
  <si>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</si>
  <si>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</si>
  <si>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</si>
  <si>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</si>
  <si>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</si>
  <si>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</si>
  <si>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</si>
  <si>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</si>
  <si>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</si>
  <si>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</si>
  <si>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</si>
  <si>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</si>
  <si>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</si>
  <si>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</si>
  <si>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</si>
  <si>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</si>
  <si>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</si>
  <si>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</si>
  <si>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</si>
  <si>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</si>
  <si>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</si>
  <si>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</si>
  <si>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</si>
  <si>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</si>
  <si>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</si>
  <si>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</si>
  <si>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</si>
  <si>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</si>
  <si>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</si>
  <si>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</si>
  <si>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</si>
  <si>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</si>
  <si>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</si>
  <si>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</si>
  <si>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</si>
  <si>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</si>
  <si>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</si>
  <si>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</si>
  <si>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</si>
  <si>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</si>
  <si>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</si>
  <si>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</si>
  <si>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</si>
  <si>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</si>
  <si>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</si>
  <si>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</si>
  <si>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</si>
  <si>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</si>
  <si>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</si>
  <si>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</si>
  <si>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</si>
  <si>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</si>
  <si>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</si>
  <si>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</si>
  <si>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</si>
  <si>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</si>
  <si>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</si>
  <si>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</si>
  <si>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</si>
  <si>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</si>
  <si>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</si>
  <si>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</si>
  <si>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</si>
  <si>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</si>
  <si>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</si>
  <si>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</si>
  <si>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</si>
  <si>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</si>
  <si>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</si>
  <si>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</si>
  <si>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</si>
  <si>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</si>
  <si>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</si>
  <si>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</si>
  <si>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</si>
  <si>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</si>
  <si>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</si>
  <si>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</si>
  <si>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</si>
  <si>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</si>
  <si>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</si>
  <si>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</si>
  <si>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</si>
  <si>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</si>
  <si>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</si>
  <si>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</si>
  <si>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</si>
  <si>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</si>
  <si>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</si>
  <si>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</si>
  <si>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</si>
  <si>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</si>
  <si>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</si>
  <si>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</si>
  <si>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</si>
  <si>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</si>
  <si>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</si>
  <si>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</si>
  <si>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</si>
  <si>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</si>
  <si>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</si>
  <si>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</si>
  <si>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</si>
  <si>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</si>
  <si>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</si>
  <si>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</si>
  <si>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</si>
  <si>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</si>
  <si>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</si>
  <si>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</si>
  <si>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</si>
  <si>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</si>
  <si>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</si>
  <si>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</si>
  <si>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</si>
  <si>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</si>
  <si>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</si>
  <si>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</si>
  <si>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</si>
  <si>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</si>
  <si>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</si>
  <si>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</si>
  <si>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</si>
  <si>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</si>
  <si>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</si>
  <si>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</si>
  <si>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</si>
  <si>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</si>
  <si>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</si>
  <si>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</si>
  <si>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</si>
  <si>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</si>
  <si>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</si>
  <si>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</si>
  <si>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</si>
  <si>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</si>
  <si>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</si>
  <si>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</si>
  <si>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</si>
  <si>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</si>
  <si>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</si>
  <si>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</si>
  <si>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</si>
  <si>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</si>
  <si>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</si>
  <si>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</si>
  <si>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</si>
  <si>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</si>
  <si>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</si>
  <si>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</si>
  <si>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</si>
  <si>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</si>
  <si>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</si>
  <si>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</si>
  <si>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</si>
  <si>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</si>
  <si>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</si>
  <si>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</si>
  <si>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</si>
  <si>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</si>
  <si>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</si>
  <si>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</si>
  <si>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</si>
  <si>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</si>
  <si>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</si>
  <si>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</si>
  <si>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</si>
  <si>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</si>
  <si>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</si>
  <si>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</si>
  <si>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</si>
  <si>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</si>
  <si>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</si>
  <si>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</si>
  <si>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</si>
  <si>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</si>
  <si>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</si>
  <si>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</si>
  <si>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</si>
  <si>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</si>
  <si>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</si>
  <si>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</si>
  <si>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</si>
  <si>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</si>
  <si>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</si>
  <si>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</si>
  <si>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</si>
  <si>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</si>
  <si>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</si>
  <si>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</si>
  <si>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</si>
  <si>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</si>
  <si>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</si>
  <si>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</si>
  <si>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</si>
  <si>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</si>
  <si>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</si>
  <si>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</si>
  <si>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</si>
  <si>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</si>
  <si>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</si>
  <si>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</si>
  <si>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</si>
  <si>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</si>
  <si>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</si>
  <si>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</si>
  <si>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</si>
  <si>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</si>
  <si>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</si>
  <si>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</si>
  <si>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</si>
  <si>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</si>
  <si>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</si>
  <si>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</si>
  <si>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</si>
  <si>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</si>
  <si>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</si>
  <si>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</si>
  <si>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</si>
  <si>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</si>
  <si>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</si>
  <si>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</si>
  <si>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</si>
  <si>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</si>
  <si>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</si>
  <si>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</si>
  <si>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</si>
  <si>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</si>
  <si>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</si>
  <si>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</si>
  <si>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</si>
  <si>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</si>
  <si>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</si>
  <si>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</si>
  <si>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</si>
  <si>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</si>
  <si>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</si>
  <si>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</si>
  <si>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</si>
  <si>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</si>
  <si>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</si>
  <si>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</si>
  <si>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</si>
  <si>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</si>
  <si>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</si>
  <si>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</si>
  <si>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</si>
  <si>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</si>
  <si>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</si>
  <si>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</si>
  <si>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</si>
  <si>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</si>
  <si>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</si>
  <si>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</si>
  <si>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</si>
  <si>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</si>
  <si>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</si>
  <si>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</si>
  <si>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</si>
  <si>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</si>
  <si>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</si>
  <si>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</si>
  <si>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</si>
  <si>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</si>
  <si>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</si>
  <si>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</si>
  <si>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</si>
  <si>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</si>
  <si>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</si>
  <si>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</si>
  <si>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</si>
  <si>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</si>
  <si>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</si>
  <si>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</si>
  <si>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</si>
  <si>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</si>
  <si>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</si>
  <si>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</si>
  <si>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</si>
  <si>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</si>
  <si>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</si>
  <si>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</si>
  <si>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</si>
  <si>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</si>
  <si>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</si>
  <si>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</si>
  <si>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</si>
  <si>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</si>
  <si>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</si>
  <si>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</si>
  <si>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</si>
  <si>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</si>
  <si>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</si>
  <si>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</si>
  <si>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</si>
  <si>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</si>
  <si>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</si>
  <si>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</si>
  <si>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</si>
  <si>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</si>
  <si>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</si>
  <si>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</si>
  <si>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</si>
  <si>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</si>
  <si>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</si>
  <si>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</si>
  <si>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</si>
  <si>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</si>
  <si>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</si>
  <si>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</si>
  <si>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</si>
  <si>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</si>
  <si>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</si>
  <si>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</si>
  <si>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</si>
  <si>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</si>
  <si>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</si>
  <si>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</si>
  <si>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</si>
  <si>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</si>
  <si>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</si>
  <si>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</si>
  <si>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</si>
  <si>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</si>
  <si>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</si>
  <si>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</si>
  <si>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</si>
  <si>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</si>
  <si>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</si>
  <si>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</si>
  <si>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</si>
  <si>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</si>
  <si>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</si>
  <si>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</si>
  <si>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</si>
  <si>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</si>
  <si>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</si>
  <si>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</si>
  <si>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</si>
  <si>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</si>
  <si>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</si>
  <si>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</si>
  <si>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</si>
  <si>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</si>
  <si>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</si>
  <si>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</si>
  <si>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</si>
  <si>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</si>
  <si>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</si>
  <si>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</si>
  <si>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</si>
  <si>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</si>
  <si>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</si>
  <si>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</si>
  <si>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</si>
  <si>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</si>
  <si>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</si>
  <si>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</si>
  <si>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</si>
  <si>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</si>
  <si>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</si>
  <si>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</si>
  <si>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</si>
  <si>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</si>
  <si>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</si>
  <si>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</si>
  <si>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</si>
  <si>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</si>
  <si>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</si>
  <si>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</si>
  <si>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</si>
  <si>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</si>
  <si>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</si>
  <si>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</si>
  <si>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</si>
  <si>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</si>
  <si>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</si>
  <si>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</si>
  <si>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</si>
  <si>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</si>
  <si>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</si>
  <si>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</si>
  <si>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</si>
  <si>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</si>
  <si>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</si>
  <si>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</si>
  <si>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</si>
  <si>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</si>
  <si>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</si>
  <si>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</si>
  <si>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</si>
  <si>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</si>
  <si>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</si>
  <si>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</si>
  <si>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</si>
  <si>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</si>
  <si>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</si>
  <si>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</si>
  <si>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</si>
  <si>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</si>
  <si>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</si>
  <si>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</si>
  <si>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</si>
  <si>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</si>
  <si>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</si>
  <si>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</si>
  <si>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</si>
  <si>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</si>
  <si>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</si>
  <si>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</si>
  <si>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</si>
  <si>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</si>
  <si>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</si>
  <si>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</si>
  <si>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</si>
  <si>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</si>
  <si>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</si>
  <si>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</si>
  <si>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</si>
  <si>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</si>
  <si>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</si>
  <si>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</si>
  <si>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</si>
  <si>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</si>
  <si>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</si>
  <si>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</si>
  <si>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</si>
  <si>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</si>
  <si>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</si>
  <si>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</si>
  <si>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</si>
  <si>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</si>
  <si>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</si>
  <si>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</si>
  <si>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</si>
  <si>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</si>
  <si>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</si>
  <si>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</si>
  <si>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</si>
  <si>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</si>
  <si>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</si>
  <si>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</si>
  <si>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</si>
  <si>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</si>
  <si>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</si>
  <si>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</si>
  <si>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</si>
  <si>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</si>
  <si>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</si>
  <si>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</si>
  <si>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</si>
  <si>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</si>
  <si>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</si>
  <si>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</si>
  <si>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</si>
  <si>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</si>
  <si>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</si>
  <si>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</si>
  <si>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</si>
  <si>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</si>
  <si>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</si>
  <si>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</si>
  <si>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</si>
  <si>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</si>
  <si>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</si>
  <si>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</si>
  <si>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</si>
  <si>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</si>
  <si>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</si>
  <si>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</si>
  <si>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</si>
  <si>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</si>
  <si>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</si>
  <si>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</si>
  <si>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</si>
  <si>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</si>
  <si>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</si>
  <si>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</si>
  <si>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</si>
  <si>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</si>
  <si>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</si>
  <si>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</si>
  <si>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</si>
  <si>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</si>
  <si>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</si>
  <si>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</si>
  <si>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</si>
  <si>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</si>
  <si>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</si>
  <si>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</si>
  <si>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</si>
  <si>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</si>
  <si>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</si>
  <si>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</si>
  <si>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</si>
  <si>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</si>
  <si>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</si>
  <si>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</si>
  <si>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</si>
  <si>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</si>
  <si>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</si>
  <si>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</si>
  <si>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</si>
  <si>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</si>
  <si>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</si>
  <si>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</si>
  <si>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</si>
  <si>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</si>
  <si>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</si>
  <si>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</si>
  <si>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</si>
  <si>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</si>
  <si>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</si>
  <si>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</si>
  <si>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</si>
  <si>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</si>
  <si>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</si>
  <si>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</si>
  <si>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</si>
  <si>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</si>
  <si>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</si>
  <si>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</si>
  <si>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</si>
  <si>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</si>
  <si>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</si>
  <si>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</si>
  <si>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</si>
  <si>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</si>
  <si>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</si>
  <si>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</si>
  <si>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</si>
  <si>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</si>
  <si>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</si>
  <si>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</si>
  <si>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</si>
  <si>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</si>
  <si>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</si>
  <si>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</si>
  <si>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</si>
  <si>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</si>
  <si>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</si>
  <si>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</si>
  <si>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</si>
  <si>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</si>
  <si>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</si>
  <si>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</si>
  <si>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</si>
  <si>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</si>
  <si>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</si>
  <si>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</si>
  <si>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</si>
  <si>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</si>
  <si>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</si>
  <si>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</si>
  <si>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</si>
  <si>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</si>
  <si>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</si>
  <si>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</si>
  <si>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</si>
  <si>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</si>
  <si>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</si>
  <si>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</si>
  <si>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</si>
  <si>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</si>
  <si>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</si>
  <si>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</si>
  <si>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</si>
  <si>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</si>
  <si>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</si>
  <si>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</si>
  <si>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</si>
  <si>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</si>
  <si>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</si>
  <si>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</si>
  <si>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</si>
  <si>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</si>
  <si>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</si>
  <si>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</si>
  <si>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</si>
  <si>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</si>
  <si>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</si>
  <si>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</si>
  <si>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</si>
  <si>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</si>
  <si>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</si>
  <si>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</si>
  <si>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</si>
  <si>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</si>
  <si>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</si>
  <si>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</si>
  <si>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</si>
  <si>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</si>
  <si>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</si>
  <si>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</si>
  <si>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</si>
  <si>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</si>
  <si>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</si>
  <si>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</si>
  <si>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</si>
  <si>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</si>
  <si>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</si>
  <si>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</si>
  <si>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</si>
  <si>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</si>
  <si>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</si>
  <si>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</si>
  <si>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</si>
  <si>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</si>
  <si>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</si>
  <si>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</si>
  <si>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</si>
  <si>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</si>
  <si>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</si>
  <si>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</si>
  <si>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</si>
  <si>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</si>
  <si>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</si>
  <si>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</si>
  <si>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</si>
  <si>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</si>
  <si>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</si>
  <si>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</si>
  <si>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</si>
  <si>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</si>
  <si>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</si>
  <si>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</si>
  <si>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</si>
  <si>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</si>
  <si>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</si>
  <si>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</si>
  <si>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</si>
  <si>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</si>
  <si>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</si>
  <si>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</si>
  <si>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</si>
  <si>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</si>
  <si>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</si>
  <si>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</si>
  <si>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</si>
  <si>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</si>
  <si>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</si>
  <si>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</si>
  <si>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</si>
  <si>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</si>
  <si>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</si>
  <si>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</si>
  <si>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</si>
  <si>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</si>
  <si>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</si>
  <si>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</si>
  <si>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</si>
  <si>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</si>
  <si>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</si>
  <si>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</si>
  <si>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</si>
  <si>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</si>
  <si>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</si>
  <si>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</si>
  <si>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</si>
  <si>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</si>
  <si>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</si>
  <si>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</si>
  <si>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</si>
  <si>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</si>
  <si>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</si>
  <si>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</si>
  <si>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</si>
  <si>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</si>
  <si>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</si>
  <si>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</si>
  <si>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</si>
  <si>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</si>
  <si>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</si>
  <si>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</si>
  <si>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</si>
  <si>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</si>
  <si>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</si>
  <si>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</si>
  <si>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</si>
  <si>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</si>
  <si>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</si>
  <si>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</si>
  <si>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</si>
  <si>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</si>
  <si>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</si>
  <si>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</si>
  <si>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</si>
  <si>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</si>
  <si>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</si>
  <si>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</si>
  <si>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</si>
  <si>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</si>
  <si>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</si>
  <si>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</si>
  <si>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</si>
  <si>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</si>
  <si>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</si>
  <si>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</si>
  <si>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</si>
  <si>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</si>
  <si>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</si>
  <si>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</si>
  <si>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</si>
  <si>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</si>
  <si>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</si>
  <si>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</si>
  <si>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</si>
  <si>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</si>
  <si>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</si>
  <si>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</si>
  <si>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</si>
  <si>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</si>
  <si>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</si>
  <si>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</si>
  <si>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</si>
  <si>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</si>
  <si>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</si>
  <si>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</si>
  <si>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</si>
  <si>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</si>
  <si>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</si>
  <si>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</si>
  <si>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</si>
  <si>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</si>
  <si>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</si>
  <si>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</si>
  <si>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</si>
  <si>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</si>
  <si>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</si>
  <si>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</si>
  <si>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</si>
  <si>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</si>
  <si>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</si>
  <si>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</si>
  <si>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</si>
  <si>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</si>
  <si>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</si>
  <si>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</si>
  <si>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</si>
  <si>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</si>
  <si>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</si>
  <si>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</si>
  <si>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</si>
  <si>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</si>
  <si>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</si>
  <si>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</si>
  <si>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</si>
  <si>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</si>
  <si>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</si>
  <si>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</si>
  <si>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</si>
  <si>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</si>
  <si>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</si>
  <si>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</si>
  <si>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</si>
  <si>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</si>
  <si>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</si>
  <si>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</si>
  <si>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</si>
  <si>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</si>
  <si>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</si>
  <si>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</si>
  <si>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</si>
  <si>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</si>
  <si>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</si>
  <si>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</si>
  <si>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</si>
  <si>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</si>
  <si>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</si>
  <si>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</si>
  <si>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</si>
  <si>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</si>
  <si>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</si>
  <si>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</si>
  <si>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</si>
  <si>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</si>
  <si>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</si>
  <si>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</si>
  <si>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</si>
  <si>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</si>
  <si>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</si>
  <si>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</si>
  <si>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</si>
  <si>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</si>
  <si>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</si>
  <si>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</si>
  <si>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</si>
  <si>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</si>
  <si>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</si>
  <si>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</si>
  <si>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</si>
  <si>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</si>
  <si>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</si>
  <si>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</si>
  <si>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</si>
  <si>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</si>
  <si>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</si>
  <si>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</si>
  <si>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</si>
  <si>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</si>
  <si>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</si>
  <si>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</si>
  <si>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</si>
  <si>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</si>
  <si>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</si>
  <si>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</si>
  <si>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</si>
  <si>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</si>
  <si>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</si>
  <si>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</si>
  <si>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</si>
  <si>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</si>
  <si>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</si>
  <si>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</si>
  <si>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</si>
  <si>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</si>
  <si>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</si>
  <si>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</si>
  <si>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</si>
  <si>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</si>
  <si>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</si>
  <si>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</si>
  <si>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</si>
  <si>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</si>
  <si>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</si>
  <si>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</si>
  <si>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</si>
  <si>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</si>
  <si>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</si>
  <si>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</si>
  <si>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</si>
  <si>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</si>
  <si>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</si>
  <si>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</si>
  <si>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</si>
  <si>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</si>
  <si>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</si>
  <si>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</si>
  <si>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</si>
  <si>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</si>
  <si>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</si>
  <si>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</si>
  <si>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</si>
  <si>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</si>
  <si>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</si>
  <si>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</si>
  <si>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</si>
  <si>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</si>
  <si>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</si>
  <si>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</si>
  <si>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</si>
  <si>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</si>
  <si>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</si>
  <si>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</si>
  <si>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</si>
  <si>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</si>
  <si>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</si>
  <si>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</si>
  <si>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</si>
  <si>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</si>
  <si>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</si>
  <si>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</si>
  <si>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</si>
  <si>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</si>
  <si>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</si>
  <si>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</si>
  <si>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</si>
  <si>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</si>
  <si>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</si>
  <si>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</si>
  <si>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</si>
  <si>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</si>
  <si>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</si>
  <si>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</si>
  <si>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</si>
  <si>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</si>
  <si>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</si>
  <si>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</si>
  <si>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</si>
  <si>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</si>
  <si>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</si>
  <si>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</si>
  <si>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</si>
  <si>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</si>
  <si>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</si>
  <si>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</si>
  <si>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</si>
  <si>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</si>
  <si>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</si>
  <si>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</si>
  <si>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</si>
  <si>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</si>
  <si>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</si>
  <si>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</si>
  <si>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</si>
  <si>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</si>
  <si>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</si>
  <si>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</si>
  <si>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</si>
  <si>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</si>
  <si>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</si>
  <si>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</si>
  <si>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</si>
  <si>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</si>
  <si>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</si>
  <si>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</si>
  <si>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</si>
  <si>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</si>
  <si>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</si>
  <si>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</si>
  <si>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</si>
  <si>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</si>
  <si>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</si>
  <si>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</si>
  <si>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</si>
  <si>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</si>
  <si>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</si>
  <si>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</si>
  <si>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</si>
  <si>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</si>
  <si>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</si>
  <si>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</si>
  <si>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</si>
  <si>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</si>
  <si>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</si>
  <si>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</si>
  <si>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</si>
  <si>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</si>
  <si>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</si>
  <si>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</si>
  <si>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</si>
  <si>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</si>
  <si>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</si>
  <si>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</si>
  <si>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</si>
  <si>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</si>
  <si>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</si>
  <si>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</si>
  <si>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</si>
  <si>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</si>
  <si>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</si>
  <si>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</si>
  <si>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</si>
  <si>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</si>
  <si>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</si>
  <si>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</si>
  <si>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</si>
  <si>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</si>
  <si>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</si>
  <si>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</si>
  <si>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</si>
  <si>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</si>
  <si>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</si>
  <si>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</si>
  <si>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</si>
  <si>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</si>
  <si>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</si>
  <si>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</si>
  <si>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</si>
  <si>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</si>
  <si>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</si>
  <si>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</si>
  <si>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</si>
  <si>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</si>
  <si>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</si>
  <si>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</si>
  <si>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</si>
  <si>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</si>
  <si>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</si>
  <si>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</si>
  <si>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</si>
  <si>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</si>
  <si>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</si>
  <si>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</si>
  <si>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</si>
  <si>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</si>
  <si>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</si>
  <si>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</si>
  <si>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</si>
  <si>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</si>
  <si>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</si>
  <si>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</si>
  <si>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</si>
  <si>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</si>
  <si>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</si>
  <si>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</si>
  <si>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</si>
  <si>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</si>
  <si>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</si>
  <si>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</si>
  <si>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</si>
  <si>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</si>
  <si>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</si>
  <si>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</si>
  <si>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</si>
  <si>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</si>
  <si>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</si>
  <si>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</si>
  <si>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</si>
  <si>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</si>
  <si>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</si>
  <si>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</si>
  <si>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</si>
  <si>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</si>
  <si>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</si>
  <si>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</si>
  <si>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</si>
  <si>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</si>
  <si>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</si>
  <si>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</si>
  <si>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</si>
  <si>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</si>
  <si>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</si>
  <si>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</si>
  <si>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</si>
  <si>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</si>
  <si>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</si>
  <si>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</si>
  <si>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</si>
  <si>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</si>
  <si>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</si>
  <si>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</si>
  <si>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</si>
  <si>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</si>
  <si>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</si>
  <si>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</si>
  <si>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</si>
  <si>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</si>
  <si>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</si>
  <si>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</si>
  <si>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</si>
  <si>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</si>
  <si>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</si>
  <si>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</si>
  <si>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</si>
  <si>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</si>
  <si>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</si>
  <si>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</si>
  <si>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</si>
  <si>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</si>
  <si>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</si>
  <si>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</si>
  <si>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</si>
  <si>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</si>
  <si>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</si>
  <si>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</si>
  <si>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</si>
  <si>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</si>
  <si>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</si>
  <si>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</si>
  <si>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</si>
  <si>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</si>
  <si>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</si>
  <si>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</si>
  <si>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</si>
  <si>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</si>
  <si>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</si>
  <si>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</si>
  <si>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</si>
  <si>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</si>
  <si>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</si>
  <si>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</si>
  <si>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</si>
  <si>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</si>
  <si>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</si>
  <si>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</si>
  <si>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</si>
  <si>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</si>
  <si>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</si>
  <si>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</si>
  <si>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</si>
  <si>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</si>
  <si>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</si>
  <si>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</si>
  <si>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</si>
  <si>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</si>
  <si>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</si>
  <si>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</si>
  <si>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</si>
  <si>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</si>
  <si>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</si>
  <si>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</si>
  <si>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</si>
  <si>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</si>
  <si>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</si>
  <si>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</si>
  <si>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</si>
  <si>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</si>
  <si>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</si>
  <si>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</si>
  <si>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</si>
  <si>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</si>
  <si>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</si>
  <si>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</si>
  <si>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</si>
  <si>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</si>
  <si>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</si>
  <si>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</si>
  <si>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</si>
  <si>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</si>
  <si>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</si>
  <si>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</si>
  <si>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</si>
  <si>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</si>
  <si>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</si>
  <si>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</si>
  <si>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</si>
  <si>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</si>
  <si>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</si>
  <si>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</si>
  <si>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</si>
  <si>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</si>
  <si>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</si>
  <si>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</si>
  <si>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</si>
  <si>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</si>
  <si>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</si>
  <si>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</si>
  <si>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</si>
  <si>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</si>
  <si>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</si>
  <si>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</si>
  <si>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</si>
  <si>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</si>
  <si>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</si>
  <si>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</si>
  <si>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</si>
  <si>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</si>
  <si>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</si>
  <si>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</si>
  <si>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</si>
  <si>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</si>
  <si>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</si>
  <si>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</si>
  <si>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</si>
  <si>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</si>
  <si>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</si>
  <si>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</si>
  <si>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</si>
  <si>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</si>
  <si>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</si>
  <si>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</si>
  <si>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</si>
  <si>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</si>
  <si>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</si>
  <si>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</si>
  <si>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</si>
  <si>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</si>
  <si>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</si>
  <si>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</si>
  <si>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</si>
  <si>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</si>
  <si>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</si>
  <si>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</si>
  <si>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</si>
  <si>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</si>
  <si>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</si>
  <si>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</si>
  <si>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</si>
  <si>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</si>
  <si>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</si>
  <si>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</si>
  <si>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</si>
  <si>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</si>
  <si>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</si>
  <si>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</si>
  <si>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</si>
  <si>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</si>
  <si>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</si>
  <si>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</si>
  <si>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</si>
  <si>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</si>
  <si>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</si>
  <si>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</si>
  <si>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</si>
  <si>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</si>
  <si>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</si>
  <si>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</si>
  <si>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</si>
  <si>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</si>
  <si>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</si>
  <si>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</si>
  <si>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</si>
  <si>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</si>
  <si>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</si>
  <si>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</si>
  <si>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</si>
  <si>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</si>
  <si>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</si>
  <si>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</si>
  <si>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</si>
  <si>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</si>
  <si>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</si>
  <si>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</si>
  <si>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</si>
  <si>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</si>
  <si>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</si>
  <si>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</si>
  <si>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</si>
  <si>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</si>
  <si>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</si>
  <si>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</si>
  <si>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</si>
  <si>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</si>
  <si>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</si>
  <si>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</si>
  <si>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</si>
  <si>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</si>
  <si>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</si>
  <si>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</si>
  <si>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</si>
  <si>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</si>
  <si>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</si>
  <si>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</si>
  <si>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</si>
  <si>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</si>
  <si>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</si>
  <si>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</si>
  <si>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</si>
  <si>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</si>
  <si>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</si>
  <si>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</si>
  <si>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</si>
  <si>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</si>
  <si>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</si>
  <si>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</si>
  <si>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</si>
  <si>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</si>
  <si>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</si>
  <si>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</si>
  <si>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</si>
  <si>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</si>
  <si>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</si>
  <si>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</si>
  <si>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</si>
  <si>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</si>
  <si>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</si>
  <si>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</si>
  <si>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</si>
  <si>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</si>
  <si>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</si>
  <si>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</si>
  <si>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</si>
  <si>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</si>
  <si>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</si>
  <si>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</si>
  <si>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</si>
  <si>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</si>
  <si>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</si>
  <si>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</si>
  <si>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</si>
  <si>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</si>
  <si>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</si>
  <si>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</si>
  <si>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</si>
  <si>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</si>
  <si>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</si>
  <si>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</si>
  <si>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</si>
  <si>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</si>
  <si>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</si>
  <si>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</si>
  <si>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</si>
  <si>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</si>
  <si>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</si>
  <si>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</si>
  <si>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</si>
  <si>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</si>
  <si>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</si>
  <si>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</si>
  <si>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</si>
  <si>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</si>
  <si>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</si>
  <si>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</si>
  <si>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</si>
  <si>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</si>
  <si>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</si>
  <si>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</si>
  <si>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</si>
  <si>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</si>
  <si>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</si>
  <si>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</si>
  <si>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</si>
  <si>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</si>
  <si>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</si>
  <si>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</si>
  <si>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</si>
  <si>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</si>
  <si>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</si>
  <si>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</si>
  <si>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</si>
  <si>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</si>
  <si>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</si>
  <si>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</si>
  <si>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</si>
  <si>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</si>
  <si>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</si>
  <si>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</si>
  <si>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</si>
  <si>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</si>
  <si>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</si>
  <si>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</si>
  <si>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</si>
  <si>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</si>
  <si>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</si>
  <si>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</si>
  <si>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</si>
  <si>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</si>
  <si>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</si>
  <si>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</si>
  <si>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</si>
  <si>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</si>
  <si>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</si>
  <si>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</si>
  <si>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</si>
  <si>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</si>
  <si>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</si>
  <si>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</si>
  <si>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</si>
  <si>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</si>
  <si>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</si>
  <si>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</si>
  <si>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</si>
  <si>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</si>
  <si>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</si>
  <si>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</si>
  <si>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</si>
  <si>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</si>
  <si>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</si>
  <si>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</si>
  <si>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</si>
  <si>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</si>
  <si>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</si>
  <si>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</si>
  <si>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</si>
  <si>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</si>
  <si>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</si>
  <si>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</si>
  <si>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</si>
  <si>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</si>
  <si>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</si>
  <si>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</si>
  <si>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</si>
  <si>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</si>
  <si>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</si>
  <si>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</si>
  <si>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</si>
  <si>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</si>
  <si>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</si>
  <si>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</si>
  <si>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</si>
  <si>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</si>
  <si>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</si>
  <si>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</si>
  <si>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</si>
  <si>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</si>
  <si>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</si>
  <si>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</si>
  <si>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</si>
  <si>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</si>
  <si>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</si>
  <si>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</si>
  <si>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</si>
  <si>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</si>
  <si>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</si>
  <si>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</si>
  <si>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</si>
  <si>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</si>
  <si>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</si>
  <si>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</si>
  <si>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</si>
  <si>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</si>
  <si>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</si>
  <si>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</si>
  <si>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</si>
  <si>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</si>
  <si>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</si>
  <si>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</si>
  <si>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</si>
  <si>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</si>
  <si>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</si>
  <si>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</si>
  <si>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</si>
  <si>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</si>
  <si>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</si>
  <si>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</si>
  <si>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</si>
  <si>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</si>
  <si>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</si>
  <si>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</si>
  <si>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</si>
  <si>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</si>
  <si>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</si>
  <si>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</si>
  <si>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</si>
  <si>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</si>
  <si>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</si>
  <si>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</si>
  <si>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</si>
  <si>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</si>
  <si>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</si>
  <si>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</si>
  <si>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</si>
  <si>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</si>
  <si>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</si>
  <si>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</si>
  <si>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</si>
  <si>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</si>
  <si>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</si>
  <si>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</si>
  <si>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</si>
  <si>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</si>
  <si>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</si>
  <si>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</si>
  <si>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</si>
  <si>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</si>
  <si>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</si>
  <si>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</si>
  <si>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</si>
  <si>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</si>
  <si>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</si>
  <si>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</si>
  <si>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</si>
  <si>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</si>
  <si>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</si>
  <si>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</si>
  <si>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</si>
  <si>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</si>
  <si>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</si>
  <si>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</si>
  <si>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</si>
  <si>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</si>
  <si>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</si>
  <si>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</si>
  <si>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</si>
  <si>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</si>
  <si>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</si>
  <si>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</si>
  <si>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</si>
  <si>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</si>
  <si>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</si>
  <si>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</si>
  <si>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</si>
  <si>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</si>
  <si>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</si>
  <si>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</si>
  <si>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</si>
  <si>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</si>
  <si>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</si>
  <si>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</si>
  <si>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</si>
  <si>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</si>
  <si>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</si>
  <si>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</si>
  <si>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</si>
  <si>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</si>
  <si>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</si>
  <si>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</si>
  <si>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</si>
  <si>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</si>
  <si>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</si>
  <si>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</si>
  <si>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</si>
  <si>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</si>
  <si>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</si>
  <si>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</si>
  <si>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</si>
  <si>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</si>
  <si>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</si>
  <si>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</si>
  <si>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</si>
  <si>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</si>
  <si>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</si>
  <si>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</si>
  <si>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</si>
  <si>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</si>
  <si>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</si>
  <si>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</si>
  <si>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</si>
  <si>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</si>
  <si>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</si>
  <si>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</si>
  <si>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</si>
  <si>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</si>
  <si>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</si>
  <si>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</si>
  <si>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</si>
  <si>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</si>
  <si>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</si>
  <si>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</si>
  <si>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</si>
  <si>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</si>
  <si>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</si>
  <si>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</si>
  <si>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</si>
  <si>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</si>
  <si>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</si>
  <si>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</si>
  <si>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</si>
  <si>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</si>
  <si>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</si>
  <si>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</si>
  <si>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</si>
  <si>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</si>
  <si>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</si>
  <si>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</si>
  <si>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</si>
  <si>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</si>
  <si>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</si>
  <si>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</si>
  <si>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</si>
  <si>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</si>
  <si>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</si>
  <si>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</si>
  <si>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</si>
  <si>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</si>
  <si>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</si>
  <si>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</si>
  <si>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</si>
  <si>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</si>
  <si>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</si>
  <si>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</si>
  <si>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</si>
  <si>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</si>
  <si>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</si>
  <si>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</si>
  <si>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</si>
  <si>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</si>
  <si>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</si>
  <si>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</si>
  <si>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</si>
  <si>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</si>
  <si>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</si>
  <si>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</si>
  <si>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</si>
  <si>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</si>
  <si>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</si>
  <si>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</si>
  <si>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</si>
  <si>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</si>
  <si>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</si>
  <si>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</si>
  <si>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</si>
  <si>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</si>
  <si>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</si>
  <si>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</si>
  <si>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</si>
  <si>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</si>
  <si>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</si>
  <si>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</si>
  <si>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</si>
  <si>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</si>
  <si>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</si>
  <si>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</si>
  <si>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</si>
  <si>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</si>
  <si>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</si>
  <si>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</si>
  <si>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</si>
  <si>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</si>
  <si>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</si>
  <si>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</si>
  <si>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</si>
  <si>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</si>
  <si>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</si>
  <si>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</si>
  <si>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</si>
  <si>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</si>
  <si>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</si>
  <si>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</si>
  <si>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</si>
  <si>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</si>
  <si>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</si>
  <si>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</si>
  <si>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</si>
  <si>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</si>
  <si>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</si>
  <si>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</si>
  <si>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</si>
  <si>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</si>
  <si>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</si>
  <si>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</si>
  <si>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</si>
  <si>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</si>
  <si>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</si>
  <si>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</si>
  <si>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</si>
  <si>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</si>
  <si>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</si>
  <si>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</si>
  <si>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</si>
  <si>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</si>
  <si>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</si>
  <si>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</si>
  <si>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</si>
  <si>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</si>
  <si>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</si>
  <si>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</si>
  <si>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</si>
  <si>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</si>
  <si>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</si>
  <si>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</si>
  <si>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</si>
  <si>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</si>
  <si>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</si>
  <si>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</si>
  <si>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</si>
  <si>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</si>
  <si>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</si>
  <si>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</si>
  <si>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</si>
  <si>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</si>
  <si>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</si>
  <si>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</si>
  <si>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</si>
  <si>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</si>
  <si>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</si>
  <si>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</si>
  <si>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</si>
  <si>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</si>
  <si>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</si>
  <si>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</si>
  <si>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</si>
  <si>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</si>
  <si>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</si>
  <si>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</si>
  <si>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</si>
  <si>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</si>
  <si>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</si>
  <si>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</si>
  <si>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</si>
  <si>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</si>
  <si>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</si>
  <si>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</si>
  <si>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</si>
  <si>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</si>
  <si>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</si>
  <si>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</si>
  <si>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</si>
  <si>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</si>
  <si>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</si>
  <si>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</si>
  <si>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</si>
  <si>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</si>
  <si>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</si>
  <si>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</si>
  <si>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</si>
  <si>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</si>
  <si>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</si>
  <si>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</si>
  <si>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</si>
  <si>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</si>
  <si>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</si>
  <si>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</si>
  <si>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</si>
  <si>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</si>
  <si>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</si>
  <si>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</si>
  <si>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</si>
  <si>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</si>
  <si>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</si>
  <si>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</si>
  <si>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</si>
  <si>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</si>
  <si>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</si>
  <si>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</si>
  <si>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</si>
  <si>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</si>
  <si>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</si>
  <si>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</si>
  <si>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</si>
  <si>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</si>
  <si>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</si>
  <si>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</si>
  <si>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</si>
  <si>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</si>
  <si>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</si>
  <si>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</si>
  <si>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</si>
  <si>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</si>
  <si>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</si>
  <si>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</si>
  <si>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</si>
  <si>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</si>
  <si>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</si>
  <si>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</si>
  <si>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</si>
  <si>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</si>
  <si>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</si>
  <si>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</si>
  <si>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</si>
  <si>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</si>
  <si>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</si>
  <si>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</si>
  <si>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</si>
  <si>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</si>
  <si>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</si>
  <si>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</si>
  <si>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</si>
  <si>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</si>
  <si>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</si>
  <si>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</si>
  <si>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</si>
  <si>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</si>
  <si>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</si>
  <si>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</si>
  <si>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</si>
  <si>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</si>
  <si>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</si>
  <si>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</si>
  <si>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</si>
  <si>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</si>
  <si>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</si>
  <si>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</si>
  <si>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</si>
  <si>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</si>
  <si>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</si>
  <si>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</si>
  <si>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</si>
  <si>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</si>
  <si>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</si>
  <si>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</si>
  <si>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</si>
  <si>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</si>
  <si>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</si>
  <si>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</si>
  <si>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</si>
  <si>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</si>
  <si>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</si>
  <si>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</si>
  <si>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</si>
  <si>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</si>
  <si>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</si>
  <si>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</si>
  <si>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</si>
  <si>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</si>
  <si>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</si>
  <si>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</si>
  <si>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</si>
  <si>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</si>
  <si>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</si>
  <si>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</si>
  <si>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</si>
  <si>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</si>
  <si>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</si>
  <si>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</si>
  <si>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</si>
  <si>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</si>
  <si>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</si>
  <si>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</si>
  <si>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</si>
  <si>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</si>
  <si>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</si>
  <si>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</si>
  <si>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</si>
  <si>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</si>
  <si>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</si>
  <si>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</si>
  <si>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</si>
  <si>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</si>
  <si>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</si>
  <si>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</si>
  <si>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</si>
  <si>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</si>
  <si>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</si>
  <si>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</si>
  <si>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</si>
  <si>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</si>
  <si>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</si>
  <si>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</si>
  <si>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</si>
  <si>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</si>
  <si>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</si>
  <si>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</si>
  <si>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</si>
  <si>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</si>
  <si>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</si>
  <si>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</si>
  <si>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</si>
  <si>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</si>
  <si>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</si>
  <si>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</si>
  <si>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</si>
  <si>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</si>
  <si>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</si>
  <si>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</si>
  <si>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</si>
  <si>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</si>
  <si>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</si>
  <si>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</si>
  <si>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</si>
  <si>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</si>
  <si>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</si>
  <si>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</si>
  <si>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</si>
  <si>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</si>
  <si>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</si>
  <si>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</si>
  <si>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</si>
  <si>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</si>
  <si>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</si>
  <si>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</si>
  <si>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</si>
  <si>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</si>
  <si>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</si>
  <si>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</si>
  <si>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</si>
  <si>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</si>
  <si>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</si>
  <si>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</si>
  <si>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</si>
  <si>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</si>
  <si>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</si>
  <si>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</si>
  <si>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</si>
  <si>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</si>
  <si>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</si>
  <si>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</si>
  <si>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</si>
  <si>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</si>
  <si>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</si>
  <si>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</si>
  <si>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</si>
  <si>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</si>
  <si>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</si>
  <si>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</si>
  <si>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</si>
  <si>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</si>
  <si>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</si>
  <si>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</si>
  <si>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</si>
  <si>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</si>
  <si>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</si>
  <si>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</si>
  <si>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</si>
  <si>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</si>
  <si>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</si>
  <si>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</si>
  <si>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</si>
  <si>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</si>
  <si>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</si>
  <si>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</si>
  <si>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</si>
  <si>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</si>
  <si>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</si>
  <si>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</si>
  <si>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</si>
  <si>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</si>
  <si>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</si>
  <si>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</si>
  <si>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</si>
  <si>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</si>
  <si>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</si>
  <si>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</si>
  <si>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</si>
  <si>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</si>
  <si>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</si>
  <si>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</si>
  <si>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</si>
  <si>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</si>
  <si>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</si>
  <si>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</si>
  <si>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</si>
  <si>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</si>
  <si>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</si>
  <si>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</si>
  <si>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</si>
  <si>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</si>
  <si>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</si>
  <si>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</si>
  <si>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</si>
  <si>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</si>
  <si>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</si>
  <si>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</si>
  <si>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</si>
  <si>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</si>
  <si>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</si>
  <si>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</si>
  <si>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</si>
  <si>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</si>
  <si>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</si>
  <si>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</si>
  <si>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</si>
  <si>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</si>
  <si>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</si>
  <si>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</si>
  <si>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</si>
  <si>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</si>
  <si>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</si>
  <si>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</si>
  <si>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</si>
  <si>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</si>
  <si>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</si>
  <si>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</si>
  <si>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</si>
  <si>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</si>
  <si>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</si>
  <si>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</si>
  <si>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</si>
  <si>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</si>
  <si>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</si>
  <si>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</si>
  <si>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</si>
  <si>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</si>
  <si>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</si>
  <si>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</si>
  <si>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</si>
  <si>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</si>
  <si>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</si>
  <si>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</si>
  <si>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</si>
  <si>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</si>
  <si>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</si>
  <si>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</si>
  <si>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</si>
  <si>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</si>
  <si>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</si>
  <si>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</si>
  <si>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</si>
  <si>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</si>
  <si>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</si>
  <si>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</si>
  <si>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</si>
  <si>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</si>
  <si>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</si>
  <si>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</si>
  <si>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</si>
  <si>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</si>
  <si>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</si>
  <si>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</si>
  <si>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</si>
  <si>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</si>
  <si>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</si>
  <si>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</si>
  <si>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</si>
  <si>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</si>
  <si>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</si>
  <si>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</si>
  <si>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</si>
  <si>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</si>
  <si>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</si>
  <si>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</si>
  <si>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</si>
  <si>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</si>
  <si>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</si>
  <si>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</si>
  <si>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</si>
  <si>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</si>
  <si>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</si>
  <si>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</si>
  <si>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</si>
  <si>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</si>
  <si>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</si>
  <si>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</si>
  <si>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</si>
  <si>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</si>
  <si>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</si>
  <si>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</si>
  <si>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</si>
  <si>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</si>
  <si>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</si>
  <si>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</si>
  <si>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</si>
  <si>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</si>
  <si>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</si>
  <si>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</si>
  <si>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</si>
  <si>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</si>
  <si>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</si>
  <si>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</si>
  <si>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</si>
  <si>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</si>
  <si>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</si>
  <si>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</si>
  <si>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</si>
  <si>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</si>
  <si>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</si>
  <si>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</si>
  <si>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</si>
  <si>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</si>
  <si>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</si>
  <si>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</si>
  <si>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</si>
  <si>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</si>
  <si>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</si>
  <si>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</si>
  <si>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</si>
  <si>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</si>
  <si>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</si>
  <si>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</si>
  <si>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</si>
  <si>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</si>
  <si>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</si>
  <si>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</si>
  <si>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</si>
  <si>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</si>
  <si>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</si>
  <si>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</si>
  <si>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</si>
  <si>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</si>
  <si>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</si>
  <si>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</si>
  <si>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</si>
  <si>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</si>
  <si>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</si>
  <si>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</si>
  <si>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</si>
  <si>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</si>
  <si>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</si>
  <si>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</si>
  <si>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</si>
  <si>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</si>
  <si>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</si>
  <si>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</si>
  <si>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</si>
  <si>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</si>
  <si>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</si>
  <si>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</si>
  <si>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</si>
  <si>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</si>
  <si>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</si>
  <si>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</si>
  <si>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</si>
  <si>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</si>
  <si>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</si>
  <si>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</si>
  <si>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</si>
  <si>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</si>
  <si>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</si>
  <si>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</si>
  <si>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</si>
  <si>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</si>
  <si>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</si>
  <si>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</si>
  <si>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</si>
  <si>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</si>
  <si>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</si>
  <si>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</si>
  <si>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</si>
  <si>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</si>
  <si>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</si>
  <si>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</si>
  <si>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</si>
  <si>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</si>
  <si>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</si>
  <si>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</si>
  <si>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</si>
  <si>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</si>
  <si>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</si>
  <si>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</si>
  <si>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</si>
  <si>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</si>
  <si>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</si>
  <si>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</si>
  <si>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</si>
  <si>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</si>
  <si>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</si>
  <si>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</si>
  <si>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</si>
  <si>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</si>
  <si>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</si>
  <si>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</si>
  <si>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</si>
  <si>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</si>
  <si>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</si>
  <si>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</si>
  <si>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</si>
  <si>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</si>
  <si>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</si>
  <si>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</si>
  <si>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</si>
  <si>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</si>
  <si>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</si>
  <si>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</si>
  <si>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</si>
  <si>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</si>
  <si>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</si>
  <si>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</si>
  <si>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</si>
  <si>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</si>
  <si>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</si>
  <si>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</si>
  <si>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</si>
  <si>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</si>
  <si>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</si>
  <si>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</si>
  <si>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</si>
  <si>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</si>
  <si>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</si>
  <si>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</si>
  <si>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</si>
  <si>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</si>
  <si>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</si>
  <si>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</si>
  <si>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</si>
  <si>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</si>
  <si>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</si>
  <si>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</si>
  <si>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</si>
  <si>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</si>
  <si>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</si>
  <si>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</si>
  <si>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</si>
  <si>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</si>
  <si>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</si>
  <si>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</si>
  <si>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</si>
  <si>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</si>
  <si>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</si>
  <si>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</si>
  <si>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</si>
  <si>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</si>
  <si>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</si>
  <si>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</si>
  <si>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</si>
  <si>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</si>
  <si>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</si>
  <si>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</si>
  <si>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</si>
  <si>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</si>
  <si>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</si>
  <si>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</si>
  <si>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</si>
  <si>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</si>
  <si>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</si>
  <si>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</si>
  <si>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</si>
  <si>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</si>
  <si>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</si>
  <si>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</si>
  <si>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</si>
  <si>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</si>
  <si>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</si>
  <si>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</si>
  <si>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</si>
  <si>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</si>
  <si>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</si>
  <si>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</si>
  <si>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</si>
  <si>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</si>
  <si>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</si>
  <si>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</si>
  <si>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</si>
  <si>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</si>
  <si>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</si>
  <si>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</si>
  <si>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</si>
  <si>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</si>
  <si>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</si>
  <si>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</si>
  <si>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</si>
  <si>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</si>
  <si>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</si>
  <si>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</si>
  <si>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</si>
  <si>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</si>
  <si>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</si>
  <si>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</si>
  <si>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</si>
  <si>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</si>
  <si>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</si>
  <si>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</si>
  <si>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</si>
  <si>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</si>
  <si>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</si>
  <si>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</si>
  <si>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</si>
  <si>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</si>
  <si>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</si>
  <si>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</si>
  <si>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</si>
  <si>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</si>
  <si>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</si>
  <si>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</si>
  <si>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</si>
  <si>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</si>
  <si>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</si>
  <si>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</si>
  <si>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</si>
  <si>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</si>
  <si>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</si>
  <si>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</si>
  <si>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</si>
  <si>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</si>
  <si>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</si>
  <si>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</si>
  <si>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</si>
  <si>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</si>
  <si>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</si>
  <si>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</si>
  <si>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</si>
  <si>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</si>
  <si>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</si>
  <si>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</si>
  <si>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</si>
  <si>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</si>
  <si>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</si>
  <si>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</si>
  <si>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</si>
  <si>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</si>
  <si>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</si>
  <si>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</si>
  <si>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</si>
  <si>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</si>
  <si>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</si>
  <si>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</si>
  <si>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</si>
  <si>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</si>
  <si>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</si>
  <si>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</si>
  <si>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</si>
  <si>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</si>
  <si>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</si>
  <si>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</si>
  <si>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</si>
  <si>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</si>
  <si>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</si>
  <si>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</si>
  <si>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</si>
  <si>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</si>
  <si>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</si>
  <si>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</si>
  <si>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</si>
  <si>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</si>
  <si>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</si>
  <si>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</si>
  <si>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</si>
  <si>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</si>
  <si>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</si>
  <si>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</si>
  <si>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</si>
  <si>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</si>
  <si>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</si>
  <si>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</si>
  <si>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</si>
  <si>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</si>
  <si>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</si>
  <si>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</si>
  <si>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</si>
  <si>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</si>
  <si>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</si>
  <si>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</si>
  <si>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</si>
  <si>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</si>
  <si>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</si>
  <si>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</si>
  <si>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</si>
  <si>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</si>
  <si>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</si>
  <si>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</si>
  <si>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</si>
  <si>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</si>
  <si>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</si>
  <si>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</si>
  <si>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</si>
  <si>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</si>
  <si>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</si>
  <si>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</si>
  <si>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</si>
  <si>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</si>
  <si>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</si>
  <si>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</si>
  <si>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</si>
  <si>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</si>
  <si>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</si>
  <si>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</si>
  <si>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</si>
  <si>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</si>
  <si>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</si>
  <si>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</si>
  <si>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</si>
  <si>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</si>
  <si>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</si>
  <si>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</si>
  <si>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</si>
  <si>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</si>
  <si>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</si>
  <si>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</si>
  <si>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</si>
  <si>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</si>
  <si>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</si>
  <si>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</si>
  <si>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</si>
  <si>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</si>
  <si>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</si>
  <si>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</si>
  <si>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</si>
  <si>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</si>
  <si>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</si>
  <si>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</si>
  <si>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</si>
  <si>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</si>
  <si>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</si>
  <si>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</si>
  <si>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</si>
  <si>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</si>
  <si>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</si>
  <si>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</si>
  <si>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</si>
  <si>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</si>
  <si>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</si>
  <si>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</si>
  <si>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</si>
  <si>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</si>
  <si>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</si>
  <si>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</si>
  <si>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</si>
  <si>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</si>
  <si>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</si>
  <si>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</si>
  <si>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</si>
  <si>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</si>
  <si>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</si>
  <si>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</si>
  <si>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</si>
  <si>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</si>
  <si>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</si>
  <si>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</si>
  <si>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</si>
  <si>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</si>
  <si>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</si>
  <si>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</si>
  <si>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</si>
  <si>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</si>
  <si>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</si>
  <si>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</si>
  <si>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</si>
  <si>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</si>
  <si>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</si>
  <si>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</si>
  <si>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</si>
  <si>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</si>
  <si>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</si>
  <si>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</si>
  <si>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</si>
  <si>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</si>
  <si>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</si>
  <si>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</si>
  <si>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</si>
  <si>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</si>
  <si>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</si>
  <si>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</si>
  <si>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</si>
  <si>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</si>
  <si>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</si>
  <si>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</si>
  <si>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</si>
  <si>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</si>
  <si>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</si>
  <si>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</si>
  <si>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</si>
  <si>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</si>
  <si>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</si>
  <si>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</si>
  <si>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</si>
  <si>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</si>
  <si>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</si>
  <si>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</si>
  <si>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</si>
  <si>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</si>
  <si>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</si>
  <si>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</si>
  <si>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</si>
  <si>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</si>
  <si>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</si>
  <si>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</si>
  <si>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</si>
  <si>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</si>
  <si>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</si>
  <si>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</si>
  <si>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</si>
  <si>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</si>
  <si>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</si>
  <si>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</si>
  <si>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</si>
  <si>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</si>
  <si>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</si>
  <si>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</si>
  <si>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</si>
  <si>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</si>
  <si>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</si>
  <si>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</si>
  <si>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</si>
  <si>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</si>
  <si>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</si>
  <si>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</si>
  <si>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</si>
  <si>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</si>
  <si>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</si>
  <si>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</si>
  <si>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</si>
  <si>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</si>
  <si>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</si>
  <si>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</si>
  <si>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</si>
  <si>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</si>
  <si>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</si>
  <si>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</si>
  <si>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</si>
  <si>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</si>
  <si>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</si>
  <si>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</si>
  <si>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</si>
  <si>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</si>
  <si>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</si>
  <si>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</si>
  <si>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</si>
  <si>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</si>
  <si>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</si>
  <si>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</si>
  <si>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</si>
  <si>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</si>
  <si>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</si>
  <si>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</si>
  <si>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</si>
  <si>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</si>
  <si>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</si>
  <si>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</si>
  <si>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</si>
  <si>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</si>
  <si>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</si>
  <si>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</si>
  <si>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</si>
  <si>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</si>
  <si>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</si>
  <si>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</si>
  <si>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</si>
  <si>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</si>
  <si>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</si>
  <si>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</si>
  <si>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</si>
  <si>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</si>
  <si>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</si>
  <si>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</si>
  <si>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</si>
  <si>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</si>
  <si>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</si>
  <si>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</si>
  <si>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</si>
  <si>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</si>
  <si>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</si>
  <si>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</si>
  <si>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</si>
  <si>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</si>
  <si>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</si>
  <si>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</si>
  <si>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</si>
  <si>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</si>
  <si>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</si>
  <si>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</si>
  <si>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</si>
  <si>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</si>
  <si>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</si>
  <si>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</si>
  <si>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</si>
  <si>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</si>
  <si>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</si>
  <si>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</si>
  <si>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</si>
  <si>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</si>
  <si>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</si>
  <si>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</si>
  <si>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</si>
  <si>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</si>
  <si>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</si>
  <si>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</si>
  <si>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</si>
  <si>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</si>
  <si>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</si>
  <si>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</si>
  <si>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</si>
  <si>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</si>
  <si>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</si>
  <si>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</si>
  <si>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</si>
  <si>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</si>
  <si>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</si>
  <si>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</si>
  <si>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</si>
  <si>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</si>
  <si>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</si>
  <si>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</si>
  <si>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</si>
  <si>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</si>
  <si>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</si>
  <si>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</si>
  <si>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</si>
  <si>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</si>
  <si>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</si>
  <si>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</si>
  <si>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</si>
  <si>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</si>
  <si>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</si>
  <si>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</si>
  <si>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</si>
  <si>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</si>
  <si>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</si>
  <si>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</si>
  <si>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</si>
  <si>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</si>
  <si>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</si>
  <si>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</si>
  <si>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</si>
  <si>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</si>
  <si>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</si>
  <si>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</si>
  <si>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</si>
  <si>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</si>
  <si>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</si>
  <si>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</si>
  <si>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</si>
  <si>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</si>
  <si>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</si>
  <si>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</si>
  <si>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</si>
  <si>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</si>
  <si>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</si>
  <si>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</si>
  <si>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</si>
  <si>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</si>
  <si>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</si>
  <si>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</si>
  <si>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</si>
  <si>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</si>
  <si>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</si>
  <si>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</si>
  <si>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</si>
  <si>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</si>
  <si>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</si>
  <si>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</si>
  <si>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</si>
  <si>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</si>
  <si>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</si>
  <si>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</si>
  <si>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</si>
  <si>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</si>
  <si>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</si>
  <si>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</si>
  <si>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</si>
  <si>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</si>
  <si>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</si>
  <si>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</si>
  <si>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</si>
  <si>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</si>
  <si>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</si>
  <si>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</si>
  <si>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</si>
  <si>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</si>
  <si>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</si>
  <si>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</si>
  <si>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</si>
  <si>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</si>
  <si>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</si>
  <si>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</si>
  <si>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</si>
  <si>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</si>
  <si>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</si>
  <si>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</si>
  <si>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</si>
  <si>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</si>
  <si>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</si>
  <si>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</si>
  <si>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</si>
  <si>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</si>
  <si>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</si>
  <si>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</si>
  <si>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</si>
  <si>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</si>
  <si>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</si>
  <si>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</si>
  <si>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</si>
  <si>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</si>
  <si>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</si>
  <si>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</si>
  <si>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</si>
  <si>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</si>
  <si>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</si>
  <si>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</si>
  <si>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</si>
  <si>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</si>
  <si>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</si>
  <si>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</si>
  <si>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</si>
  <si>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</si>
  <si>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</si>
  <si>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</si>
  <si>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</si>
  <si>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</si>
  <si>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</si>
  <si>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</si>
  <si>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</si>
  <si>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</si>
  <si>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</si>
  <si>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</si>
  <si>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</si>
  <si>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</si>
  <si>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</si>
  <si>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</si>
  <si>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</si>
  <si>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</si>
  <si>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</si>
  <si>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</si>
  <si>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</si>
  <si>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</si>
  <si>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</si>
  <si>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</si>
  <si>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</si>
  <si>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</si>
  <si>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</si>
  <si>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</si>
  <si>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</si>
  <si>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</si>
  <si>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</si>
  <si>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</si>
  <si>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</si>
  <si>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</si>
  <si>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</si>
  <si>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</si>
  <si>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</si>
  <si>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</si>
  <si>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</si>
  <si>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</si>
  <si>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</si>
  <si>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</si>
  <si>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</si>
  <si>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</si>
  <si>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</si>
  <si>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</si>
  <si>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</si>
  <si>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</si>
  <si>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</si>
  <si>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</si>
  <si>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</si>
  <si>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</si>
  <si>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</si>
  <si>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</si>
  <si>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</si>
  <si>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</si>
  <si>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</si>
  <si>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</si>
  <si>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</si>
  <si>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</si>
  <si>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</si>
  <si>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</si>
  <si>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</si>
  <si>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</si>
  <si>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</si>
  <si>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</si>
  <si>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</si>
  <si>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</si>
  <si>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</si>
  <si>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</si>
  <si>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</si>
  <si>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</si>
  <si>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</si>
  <si>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</si>
  <si>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</si>
  <si>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</si>
  <si>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</si>
  <si>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</si>
  <si>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</si>
  <si>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</si>
  <si>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</si>
  <si>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</si>
  <si>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</si>
  <si>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</si>
  <si>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</si>
  <si>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</si>
  <si>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</si>
  <si>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</si>
  <si>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</si>
  <si>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</si>
  <si>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</si>
  <si>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</si>
  <si>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</si>
  <si>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</si>
  <si>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</si>
  <si>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</si>
  <si>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</si>
  <si>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</si>
  <si>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</si>
  <si>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</si>
  <si>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</si>
  <si>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</si>
  <si>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</si>
  <si>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</si>
  <si>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</si>
  <si>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</si>
  <si>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</si>
  <si>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</si>
  <si>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</si>
  <si>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</si>
  <si>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</si>
  <si>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</si>
  <si>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</si>
  <si>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</si>
  <si>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</si>
  <si>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</si>
  <si>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</si>
  <si>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</si>
  <si>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</si>
  <si>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</si>
  <si>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</si>
  <si>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</si>
  <si>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</si>
  <si>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</si>
  <si>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</si>
  <si>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</si>
  <si>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</si>
  <si>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</si>
  <si>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</si>
  <si>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</si>
  <si>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</si>
  <si>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</si>
  <si>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</si>
  <si>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</si>
  <si>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</si>
  <si>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</si>
  <si>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</si>
  <si>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</si>
  <si>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</si>
  <si>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</si>
  <si>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</si>
  <si>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</si>
  <si>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</si>
  <si>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</si>
  <si>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</si>
  <si>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</si>
  <si>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</si>
  <si>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</si>
  <si>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</si>
  <si>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</si>
  <si>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</si>
  <si>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</si>
  <si>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</si>
  <si>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</si>
  <si>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</si>
  <si>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</si>
  <si>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</si>
  <si>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</si>
  <si>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</si>
  <si>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</si>
  <si>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</si>
  <si>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</si>
  <si>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</si>
  <si>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</si>
  <si>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</si>
  <si>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</si>
  <si>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</si>
  <si>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</si>
  <si>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</si>
  <si>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</si>
  <si>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</si>
  <si>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</si>
  <si>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</si>
  <si>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</si>
  <si>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</si>
  <si>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</si>
  <si>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</si>
  <si>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</si>
  <si>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</si>
  <si>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</si>
  <si>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</si>
  <si>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</si>
  <si>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</si>
  <si>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</si>
  <si>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</si>
  <si>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</si>
  <si>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</si>
  <si>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</si>
  <si>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</si>
  <si>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</si>
  <si>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</si>
  <si>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</si>
  <si>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</si>
  <si>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</si>
  <si>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</si>
  <si>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</si>
  <si>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</si>
  <si>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</si>
  <si>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</si>
  <si>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</si>
  <si>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</si>
  <si>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</si>
  <si>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</si>
  <si>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</si>
  <si>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</si>
  <si>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</si>
  <si>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</si>
  <si>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</si>
  <si>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</si>
  <si>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</si>
  <si>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</si>
  <si>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</si>
  <si>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</si>
  <si>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</si>
  <si>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</si>
  <si>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</si>
  <si>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</si>
  <si>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</si>
  <si>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</si>
  <si>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</si>
  <si>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</si>
  <si>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</si>
  <si>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</si>
  <si>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</si>
  <si>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</si>
  <si>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</si>
  <si>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</si>
  <si>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</si>
  <si>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</si>
  <si>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</si>
  <si>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</si>
  <si>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</si>
  <si>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</si>
  <si>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</si>
  <si>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</si>
  <si>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</si>
  <si>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</si>
  <si>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</si>
  <si>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</si>
  <si>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</si>
  <si>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</si>
  <si>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</si>
  <si>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</si>
  <si>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</si>
  <si>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</si>
  <si>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</si>
  <si>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</si>
  <si>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</si>
  <si>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</si>
  <si>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</si>
  <si>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</si>
  <si>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</si>
  <si>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</si>
  <si>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</si>
  <si>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</si>
  <si>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</si>
  <si>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</si>
  <si>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</si>
  <si>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</si>
  <si>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</si>
  <si>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</si>
  <si>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</si>
  <si>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</si>
  <si>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</si>
  <si>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</si>
  <si>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</si>
  <si>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</si>
  <si>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</si>
  <si>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</si>
  <si>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</si>
  <si>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</si>
  <si>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</si>
  <si>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</si>
  <si>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</si>
  <si>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</si>
  <si>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</si>
  <si>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</si>
  <si>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</si>
  <si>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</si>
  <si>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</si>
  <si>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</si>
  <si>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</si>
  <si>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</si>
  <si>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</si>
  <si>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</si>
  <si>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</si>
  <si>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</si>
  <si>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</si>
  <si>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</si>
  <si>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</si>
  <si>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</si>
  <si>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</si>
  <si>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</si>
  <si>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</si>
  <si>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</si>
  <si>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</si>
  <si>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</si>
  <si>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</si>
  <si>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</si>
  <si>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</si>
  <si>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</si>
  <si>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</si>
  <si>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</si>
  <si>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</si>
  <si>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</si>
  <si>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</si>
  <si>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</si>
  <si>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</si>
  <si>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</si>
  <si>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</si>
  <si>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</si>
  <si>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</si>
  <si>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</si>
  <si>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</si>
  <si>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</si>
  <si>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</si>
  <si>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</si>
  <si>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</si>
  <si>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</si>
  <si>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</si>
  <si>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</si>
  <si>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</si>
  <si>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</si>
  <si>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</si>
  <si>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</si>
  <si>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</si>
  <si>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</si>
  <si>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</si>
  <si>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</si>
  <si>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</si>
  <si>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</si>
  <si>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</si>
  <si>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</si>
  <si>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</si>
  <si>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</si>
  <si>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</si>
  <si>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</si>
  <si>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</si>
  <si>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</si>
  <si>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</si>
  <si>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</si>
  <si>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</si>
  <si>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</si>
  <si>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</si>
  <si>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</si>
  <si>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</si>
  <si>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</si>
  <si>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</si>
  <si>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</si>
  <si>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</si>
  <si>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</si>
  <si>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</si>
  <si>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</si>
  <si>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</si>
  <si>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</si>
  <si>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</si>
  <si>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</si>
  <si>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</si>
  <si>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</si>
  <si>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</si>
  <si>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</si>
  <si>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</si>
  <si>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</si>
  <si>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</si>
  <si>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</si>
  <si>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</si>
  <si>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</si>
  <si>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</si>
  <si>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</si>
  <si>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</si>
  <si>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</si>
  <si>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</si>
  <si>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</si>
  <si>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</si>
  <si>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</si>
  <si>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</si>
  <si>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</si>
  <si>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</si>
  <si>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</si>
  <si>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</si>
  <si>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</si>
  <si>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</si>
  <si>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</si>
  <si>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</si>
  <si>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</si>
  <si>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</si>
  <si>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</si>
  <si>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</si>
  <si>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</si>
  <si>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</si>
  <si>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</si>
  <si>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</si>
  <si>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</si>
  <si>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</si>
  <si>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</si>
  <si>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</si>
  <si>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</si>
  <si>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</si>
  <si>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</si>
  <si>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</si>
  <si>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</si>
  <si>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</si>
  <si>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</si>
  <si>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</si>
  <si>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</si>
  <si>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</si>
  <si>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</si>
  <si>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</si>
  <si>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</si>
  <si>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</si>
  <si>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</si>
  <si>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</si>
  <si>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</si>
  <si>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</si>
  <si>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</si>
  <si>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</si>
  <si>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</si>
  <si>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</si>
  <si>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</si>
  <si>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</si>
  <si>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</si>
  <si>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</si>
  <si>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</si>
  <si>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</si>
  <si>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</si>
  <si>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</si>
  <si>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</si>
  <si>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</si>
  <si>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</si>
  <si>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</si>
  <si>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</si>
  <si>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</si>
  <si>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</si>
  <si>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</si>
  <si>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</si>
  <si>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</si>
  <si>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</si>
  <si>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</si>
  <si>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</si>
  <si>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</si>
  <si>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</si>
  <si>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</si>
  <si>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</si>
  <si>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</si>
  <si>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</si>
  <si>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</si>
  <si>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</si>
  <si>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</si>
  <si>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</si>
  <si>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</si>
  <si>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</si>
  <si>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</si>
  <si>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</si>
  <si>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</si>
  <si>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</si>
  <si>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</si>
  <si>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</si>
  <si>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</si>
  <si>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</si>
  <si>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</si>
  <si>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</si>
  <si>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</si>
  <si>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</si>
  <si>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</si>
  <si>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</si>
  <si>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</si>
  <si>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</si>
  <si>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</si>
  <si>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</si>
  <si>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</si>
  <si>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</si>
  <si>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</si>
  <si>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</si>
  <si>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</si>
  <si>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</si>
  <si>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</si>
  <si>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</si>
  <si>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</si>
  <si>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</si>
  <si>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</si>
  <si>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</si>
  <si>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</si>
  <si>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</si>
  <si>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</si>
  <si>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</si>
  <si>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</si>
  <si>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</si>
  <si>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</si>
  <si>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</si>
  <si>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</si>
  <si>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</si>
  <si>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</si>
  <si>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</si>
  <si>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</si>
  <si>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</si>
  <si>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</si>
  <si>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</si>
  <si>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</si>
  <si>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</si>
  <si>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</si>
  <si>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</si>
  <si>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</si>
  <si>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</si>
  <si>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</si>
  <si>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</si>
  <si>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</si>
  <si>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</si>
  <si>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</si>
  <si>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</si>
  <si>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</si>
  <si>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</si>
  <si>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</si>
  <si>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</si>
  <si>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</si>
  <si>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</si>
  <si>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</si>
  <si>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</si>
  <si>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</si>
  <si>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</si>
  <si>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</si>
  <si>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</si>
  <si>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</si>
  <si>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</si>
  <si>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</si>
  <si>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</si>
  <si>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</si>
  <si>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</si>
  <si>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</si>
  <si>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</si>
  <si>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</si>
  <si>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</si>
  <si>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</si>
  <si>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</si>
  <si>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</si>
  <si>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</si>
  <si>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</si>
  <si>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</si>
  <si>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</si>
  <si>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</si>
  <si>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</si>
  <si>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</si>
  <si>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</si>
  <si>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</si>
  <si>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</si>
  <si>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</si>
  <si>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</si>
  <si>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</si>
  <si>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</si>
  <si>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</si>
  <si>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</si>
  <si>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</si>
  <si>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</si>
  <si>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</si>
  <si>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</si>
  <si>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</si>
  <si>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</si>
  <si>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</si>
  <si>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</si>
  <si>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</si>
  <si>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</si>
  <si>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</si>
  <si>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</si>
  <si>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</si>
  <si>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</si>
  <si>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</si>
  <si>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</si>
  <si>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</si>
  <si>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</si>
  <si>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</si>
  <si>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</si>
  <si>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</si>
  <si>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</si>
  <si>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</si>
  <si>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</si>
  <si>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</si>
  <si>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</si>
  <si>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</si>
  <si>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</si>
  <si>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</si>
  <si>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</si>
  <si>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</si>
  <si>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</si>
  <si>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</si>
  <si>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</si>
  <si>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</si>
  <si>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</si>
  <si>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</si>
  <si>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</si>
  <si>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</si>
  <si>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</si>
  <si>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</si>
  <si>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</si>
  <si>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</si>
  <si>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</si>
  <si>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</si>
  <si>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</si>
  <si>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</si>
  <si>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</si>
  <si>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</si>
  <si>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</si>
  <si>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</si>
  <si>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</si>
  <si>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</si>
  <si>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</si>
  <si>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</si>
  <si>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</si>
  <si>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</si>
  <si>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</si>
  <si>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</si>
  <si>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</si>
  <si>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</si>
  <si>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</si>
  <si>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</si>
  <si>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</si>
  <si>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</si>
  <si>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</si>
  <si>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</si>
  <si>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</si>
  <si>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</si>
  <si>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</si>
  <si>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</si>
  <si>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</si>
  <si>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</si>
  <si>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</si>
  <si>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</si>
  <si>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</si>
  <si>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</si>
  <si>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</si>
  <si>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</si>
  <si>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</si>
  <si>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</si>
  <si>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</si>
  <si>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</si>
  <si>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</si>
  <si>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</si>
  <si>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</si>
  <si>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</si>
  <si>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</si>
  <si>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</si>
  <si>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</si>
  <si>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</si>
  <si>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</si>
  <si>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</si>
  <si>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</si>
  <si>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</si>
  <si>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</si>
  <si>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</si>
  <si>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</si>
  <si>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</si>
  <si>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</si>
  <si>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</si>
  <si>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</si>
  <si>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</si>
  <si>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</si>
  <si>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</si>
  <si>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</si>
  <si>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</si>
  <si>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</si>
  <si>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</si>
  <si>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</si>
  <si>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</si>
  <si>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</si>
  <si>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</si>
  <si>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</si>
  <si>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</si>
  <si>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</si>
  <si>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</si>
  <si>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</si>
  <si>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</si>
  <si>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</si>
  <si>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</si>
  <si>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</si>
  <si>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</si>
  <si>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</si>
  <si>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</si>
  <si>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</si>
  <si>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</si>
  <si>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</si>
  <si>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</si>
  <si>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</si>
  <si>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</si>
  <si>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</si>
  <si>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</si>
  <si>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</si>
  <si>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</si>
  <si>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</si>
  <si>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</si>
  <si>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</si>
  <si>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</si>
  <si>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</si>
  <si>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</si>
  <si>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</si>
  <si>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</si>
  <si>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</si>
  <si>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</si>
  <si>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</si>
  <si>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</si>
  <si>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</si>
  <si>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</si>
  <si>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</si>
  <si>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</si>
  <si>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</si>
  <si>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</si>
  <si>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</si>
  <si>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</si>
  <si>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</si>
  <si>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</si>
  <si>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</si>
  <si>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</si>
  <si>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</si>
  <si>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</si>
  <si>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</si>
  <si>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</si>
  <si>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</si>
  <si>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</si>
  <si>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</si>
  <si>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</si>
  <si>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</si>
  <si>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</si>
  <si>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</si>
  <si>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</si>
  <si>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</si>
  <si>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</si>
  <si>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</si>
  <si>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</si>
  <si>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</si>
  <si>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</si>
  <si>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</si>
  <si>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</si>
  <si>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</si>
  <si>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</si>
  <si>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</si>
  <si>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</si>
  <si>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</si>
  <si>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</si>
  <si>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</si>
  <si>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</si>
  <si>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</si>
  <si>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</si>
  <si>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</si>
  <si>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</si>
  <si>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</si>
  <si>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</si>
  <si>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</si>
  <si>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</si>
  <si>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</si>
  <si>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</si>
  <si>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</si>
  <si>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</si>
  <si>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</si>
  <si>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</si>
  <si>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</si>
  <si>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</si>
  <si>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</si>
  <si>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</si>
  <si>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</si>
  <si>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</si>
  <si>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</si>
  <si>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</si>
  <si>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</si>
  <si>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</si>
  <si>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</si>
  <si>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</si>
  <si>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</si>
  <si>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</si>
  <si>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</si>
  <si>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</si>
  <si>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</si>
  <si>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</si>
  <si>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</si>
  <si>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</si>
  <si>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</si>
  <si>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</si>
  <si>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</si>
  <si>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</si>
  <si>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</si>
  <si>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</si>
  <si>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</si>
  <si>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</si>
  <si>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</si>
  <si>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</si>
  <si>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</si>
  <si>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</si>
  <si>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</si>
  <si>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</si>
  <si>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</si>
  <si>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</si>
  <si>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</si>
  <si>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</si>
  <si>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</si>
  <si>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</si>
  <si>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</si>
  <si>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</si>
  <si>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</si>
  <si>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</si>
  <si>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</si>
  <si>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</si>
  <si>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</si>
  <si>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</si>
  <si>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</si>
  <si>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</si>
  <si>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</si>
  <si>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</si>
  <si>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</si>
  <si>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</si>
  <si>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</si>
  <si>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</si>
  <si>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</si>
  <si>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</si>
  <si>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</si>
  <si>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</si>
  <si>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</si>
  <si>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</si>
  <si>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</si>
  <si>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</si>
  <si>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</si>
  <si>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</si>
  <si>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</si>
  <si>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</si>
  <si>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</si>
  <si>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</si>
  <si>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</si>
  <si>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</si>
  <si>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</si>
  <si>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</si>
  <si>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</si>
  <si>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</si>
  <si>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</si>
  <si>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</si>
  <si>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</si>
  <si>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</si>
  <si>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</si>
  <si>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</si>
  <si>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</si>
  <si>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</si>
  <si>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</si>
  <si>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</si>
  <si>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</si>
  <si>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</si>
  <si>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</si>
  <si>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</si>
  <si>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</si>
  <si>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</si>
  <si>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</si>
  <si>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</si>
  <si>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</si>
  <si>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</si>
  <si>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</si>
  <si>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</si>
  <si>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</si>
  <si>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</si>
  <si>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</si>
  <si>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</si>
  <si>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</si>
  <si>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</si>
  <si>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</si>
  <si>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</si>
  <si>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</si>
  <si>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</si>
  <si>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</si>
  <si>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</si>
  <si>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</si>
  <si>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</si>
  <si>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</si>
  <si>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</si>
  <si>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</si>
  <si>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</si>
  <si>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</si>
  <si>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</si>
  <si>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</si>
  <si>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</si>
  <si>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</si>
  <si>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</si>
  <si>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</si>
  <si>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</si>
  <si>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</si>
  <si>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</si>
  <si>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</si>
  <si>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</si>
  <si>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</si>
  <si>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</si>
  <si>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</si>
  <si>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</si>
  <si>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</si>
  <si>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</si>
  <si>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</si>
  <si>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</si>
  <si>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</si>
  <si>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</si>
  <si>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</si>
  <si>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</si>
  <si>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</si>
  <si>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</si>
  <si>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</si>
  <si>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</si>
  <si>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</si>
  <si>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</si>
  <si>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</si>
  <si>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</si>
  <si>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</si>
  <si>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</si>
  <si>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</si>
  <si>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</si>
  <si>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</si>
  <si>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</si>
  <si>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</si>
  <si>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</si>
  <si>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</si>
  <si>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</si>
  <si>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</si>
  <si>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</si>
  <si>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</si>
  <si>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</si>
  <si>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</si>
  <si>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</si>
  <si>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</si>
  <si>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</si>
  <si>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</si>
  <si>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</si>
  <si>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</si>
  <si>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</si>
  <si>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</si>
  <si>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</si>
  <si>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</si>
  <si>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</si>
  <si>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</si>
  <si>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</si>
  <si>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</si>
  <si>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</si>
  <si>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</si>
  <si>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</si>
  <si>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</si>
  <si>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</si>
  <si>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</si>
  <si>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</si>
  <si>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</si>
  <si>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</si>
  <si>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</si>
  <si>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</si>
  <si>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</si>
  <si>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</si>
  <si>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</si>
  <si>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</si>
  <si>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</si>
  <si>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</si>
  <si>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</si>
  <si>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</si>
  <si>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</si>
  <si>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</si>
  <si>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</si>
  <si>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</si>
  <si>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</si>
  <si>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</si>
  <si>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</si>
  <si>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</si>
  <si>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</si>
  <si>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</si>
  <si>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</si>
  <si>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</si>
  <si>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</si>
  <si>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</si>
  <si>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</si>
  <si>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</si>
  <si>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</si>
  <si>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</si>
  <si>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</si>
  <si>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</si>
  <si>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</si>
  <si>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</si>
  <si>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</si>
  <si>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</si>
  <si>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</si>
  <si>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</si>
  <si>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</si>
  <si>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</si>
  <si>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</si>
  <si>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</si>
  <si>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</si>
  <si>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</si>
  <si>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</si>
  <si>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</si>
  <si>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</si>
  <si>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</si>
  <si>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</si>
  <si>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</si>
  <si>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</si>
  <si>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</si>
  <si>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</si>
  <si>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</si>
  <si>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</si>
  <si>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</si>
  <si>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</si>
  <si>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</si>
  <si>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</si>
  <si>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</si>
  <si>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</si>
  <si>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</si>
  <si>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</si>
  <si>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</si>
  <si>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</si>
  <si>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</si>
  <si>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</si>
  <si>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</si>
  <si>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</si>
  <si>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</si>
  <si>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</si>
  <si>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</si>
  <si>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</si>
  <si>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</si>
  <si>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</si>
  <si>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</si>
  <si>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</si>
  <si>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</si>
  <si>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</si>
  <si>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</si>
  <si>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</si>
  <si>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</si>
  <si>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</si>
  <si>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</si>
  <si>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</si>
  <si>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</si>
  <si>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</si>
  <si>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</si>
  <si>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</si>
  <si>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</si>
  <si>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</si>
  <si>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</si>
  <si>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</si>
  <si>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</si>
  <si>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</si>
  <si>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</si>
  <si>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</si>
  <si>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</si>
  <si>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</si>
  <si>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</si>
  <si>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</si>
  <si>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</si>
  <si>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</si>
  <si>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</si>
  <si>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</si>
  <si>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</si>
  <si>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</si>
  <si>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</si>
  <si>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</si>
  <si>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</si>
  <si>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</si>
  <si>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</si>
  <si>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</si>
  <si>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</si>
  <si>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</si>
  <si>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</si>
  <si>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</si>
  <si>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</si>
  <si>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</si>
  <si>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</si>
  <si>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</si>
  <si>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</si>
  <si>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</si>
  <si>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</si>
  <si>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</si>
  <si>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</si>
  <si>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</si>
  <si>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</si>
  <si>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</si>
  <si>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</si>
  <si>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</si>
  <si>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</si>
  <si>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</si>
  <si>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</si>
  <si>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</si>
  <si>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</si>
  <si>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</si>
  <si>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</si>
  <si>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</si>
  <si>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</si>
  <si>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</si>
  <si>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</si>
  <si>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</si>
  <si>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</si>
  <si>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</si>
  <si>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</si>
  <si>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</si>
  <si>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</si>
  <si>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</si>
  <si>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</si>
  <si>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</si>
  <si>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</si>
  <si>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</si>
  <si>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</si>
  <si>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</si>
  <si>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</si>
  <si>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</si>
  <si>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</si>
  <si>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</si>
  <si>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</si>
  <si>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</si>
  <si>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</si>
  <si>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</si>
  <si>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</si>
  <si>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</si>
  <si>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</si>
  <si>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</si>
  <si>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</si>
  <si>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</si>
  <si>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</si>
  <si>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</si>
  <si>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</si>
  <si>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</si>
  <si>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</si>
  <si>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</si>
  <si>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</si>
  <si>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</si>
  <si>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</si>
  <si>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</si>
  <si>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</si>
  <si>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</si>
  <si>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</si>
  <si>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</si>
  <si>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</si>
  <si>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</si>
  <si>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</si>
  <si>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</si>
  <si>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</si>
  <si>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</si>
  <si>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</si>
  <si>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</si>
  <si>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</si>
  <si>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</si>
  <si>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</si>
  <si>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</si>
  <si>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</si>
  <si>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</si>
  <si>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</si>
  <si>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</si>
  <si>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</si>
  <si>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</si>
  <si>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</si>
  <si>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</si>
  <si>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</si>
  <si>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</si>
  <si>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</si>
  <si>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</si>
  <si>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</si>
  <si>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</si>
  <si>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</si>
  <si>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</si>
  <si>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</si>
  <si>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</si>
  <si>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</si>
  <si>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</si>
  <si>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</si>
  <si>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</si>
  <si>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</si>
  <si>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</si>
  <si>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</si>
  <si>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</si>
  <si>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</si>
  <si>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</si>
  <si>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</si>
  <si>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</si>
  <si>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</si>
  <si>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</si>
  <si>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</si>
  <si>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</si>
  <si>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</si>
  <si>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</si>
  <si>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</si>
  <si>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</si>
  <si>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</si>
  <si>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</si>
  <si>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</si>
  <si>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</si>
  <si>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</si>
  <si>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</si>
  <si>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</si>
  <si>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</si>
  <si>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</si>
  <si>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</si>
  <si>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</si>
  <si>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</si>
  <si>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</si>
  <si>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</si>
  <si>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</si>
  <si>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</si>
  <si>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</si>
  <si>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</si>
  <si>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</si>
  <si>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</si>
  <si>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</si>
  <si>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</si>
  <si>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</si>
  <si>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</si>
  <si>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</si>
  <si>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</si>
  <si>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</si>
  <si>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</si>
  <si>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</si>
  <si>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</si>
  <si>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</si>
  <si>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</si>
  <si>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</si>
  <si>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</si>
  <si>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</si>
  <si>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</si>
  <si>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</si>
  <si>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</si>
  <si>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</si>
  <si>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</si>
  <si>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</si>
  <si>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</si>
  <si>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</si>
  <si>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</si>
  <si>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</si>
  <si>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</si>
  <si>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</si>
  <si>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</si>
  <si>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</si>
  <si>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</si>
  <si>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</si>
  <si>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</si>
  <si>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</si>
  <si>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</si>
  <si>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</si>
  <si>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</si>
  <si>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</si>
  <si>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</si>
  <si>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</si>
  <si>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</si>
  <si>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</si>
  <si>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</si>
  <si>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</si>
  <si>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</si>
  <si>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</si>
  <si>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</si>
  <si>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</si>
  <si>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</si>
  <si>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</si>
  <si>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</si>
  <si>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</si>
  <si>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</si>
  <si>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</si>
  <si>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</si>
  <si>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</si>
  <si>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</si>
  <si>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</si>
  <si>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</si>
  <si>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</si>
  <si>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</si>
  <si>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</si>
  <si>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</si>
  <si>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</si>
  <si>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</si>
  <si>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</si>
  <si>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</si>
  <si>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</si>
  <si>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</si>
  <si>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</si>
  <si>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</si>
  <si>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</si>
  <si>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</si>
  <si>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</si>
  <si>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</si>
  <si>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</si>
  <si>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</si>
  <si>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</si>
  <si>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</si>
  <si>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</si>
  <si>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</si>
  <si>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</si>
  <si>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</si>
  <si>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</si>
  <si>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</si>
  <si>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</si>
  <si>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</si>
  <si>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</si>
  <si>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</si>
  <si>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</si>
  <si>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</si>
  <si>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</si>
  <si>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</si>
  <si>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</si>
  <si>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</si>
  <si>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</si>
  <si>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</si>
  <si>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</si>
  <si>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</si>
  <si>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</si>
  <si>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</si>
  <si>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</si>
  <si>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</si>
  <si>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</si>
  <si>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</si>
  <si>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</si>
  <si>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</si>
  <si>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</si>
  <si>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</si>
  <si>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</si>
  <si>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</si>
  <si>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</si>
  <si>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</si>
  <si>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</si>
  <si>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</si>
  <si>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</si>
  <si>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</si>
  <si>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</si>
  <si>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</si>
  <si>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</si>
  <si>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</si>
  <si>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</si>
  <si>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</si>
  <si>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</si>
  <si>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</si>
  <si>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</si>
  <si>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</si>
  <si>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</si>
  <si>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</si>
  <si>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</si>
  <si>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</si>
  <si>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</si>
  <si>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</si>
  <si>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</si>
  <si>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</si>
  <si>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</si>
  <si>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</si>
  <si>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</si>
  <si>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</si>
  <si>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</si>
  <si>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</si>
  <si>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</si>
  <si>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</si>
  <si>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</si>
  <si>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</si>
  <si>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</si>
  <si>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</si>
  <si>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</si>
  <si>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</si>
  <si>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</si>
  <si>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</si>
  <si>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</si>
  <si>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</si>
  <si>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</si>
  <si>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</si>
  <si>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</si>
  <si>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</si>
  <si>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</si>
  <si>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</si>
  <si>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</si>
  <si>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</si>
  <si>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</si>
  <si>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</si>
  <si>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</si>
  <si>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</si>
  <si>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</si>
  <si>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</si>
  <si>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</si>
  <si>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</si>
  <si>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</si>
  <si>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</si>
  <si>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</si>
  <si>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</si>
  <si>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</si>
  <si>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</si>
  <si>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</si>
  <si>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</si>
  <si>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</si>
  <si>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</si>
  <si>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</si>
  <si>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</si>
  <si>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</si>
  <si>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</si>
  <si>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</si>
  <si>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</si>
  <si>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</si>
  <si>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</si>
  <si>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</si>
  <si>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</si>
  <si>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</si>
  <si>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</si>
  <si>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</si>
  <si>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</si>
  <si>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</si>
  <si>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</si>
  <si>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</si>
  <si>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</si>
  <si>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</si>
  <si>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</si>
  <si>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</si>
  <si>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</si>
  <si>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</si>
  <si>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</si>
  <si>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</si>
  <si>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</si>
  <si>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</si>
  <si>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</si>
  <si>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</si>
  <si>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</si>
  <si>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</si>
  <si>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</si>
  <si>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</si>
  <si>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</si>
  <si>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</si>
  <si>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</si>
  <si>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</si>
  <si>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</si>
  <si>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</si>
  <si>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</si>
  <si>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</si>
  <si>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</si>
  <si>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</si>
  <si>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</si>
  <si>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</si>
  <si>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</si>
  <si>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</si>
  <si>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</si>
  <si>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</si>
  <si>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</si>
  <si>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</si>
  <si>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</si>
  <si>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</si>
  <si>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</si>
  <si>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</si>
  <si>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</si>
  <si>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</si>
  <si>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</si>
  <si>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</si>
  <si>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</si>
  <si>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</si>
  <si>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</si>
  <si>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</si>
  <si>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</si>
  <si>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</si>
  <si>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</si>
  <si>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</si>
  <si>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</si>
  <si>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</si>
  <si>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</si>
  <si>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</si>
  <si>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</si>
  <si>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</si>
  <si>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</si>
  <si>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</si>
  <si>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</si>
  <si>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</si>
  <si>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</si>
  <si>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</si>
  <si>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</si>
  <si>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</si>
  <si>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</si>
  <si>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</si>
  <si>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</si>
  <si>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</si>
  <si>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</si>
  <si>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</si>
  <si>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</si>
  <si>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</si>
  <si>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</si>
  <si>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</si>
  <si>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</si>
  <si>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</si>
  <si>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</si>
  <si>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</si>
  <si>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</si>
  <si>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</si>
  <si>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</si>
  <si>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</si>
  <si>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</si>
  <si>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</si>
  <si>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</si>
  <si>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</si>
  <si>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</si>
  <si>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</si>
  <si>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</si>
  <si>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</si>
  <si>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</si>
  <si>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</si>
  <si>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</si>
  <si>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</si>
  <si>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</si>
  <si>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</si>
  <si>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</si>
  <si>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</si>
  <si>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</si>
  <si>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</si>
  <si>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</si>
  <si>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</si>
  <si>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</si>
  <si>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</si>
  <si>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</si>
  <si>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</si>
  <si>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</si>
  <si>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</si>
  <si>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</si>
  <si>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</si>
  <si>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</si>
  <si>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</si>
  <si>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</si>
  <si>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</si>
  <si>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</si>
  <si>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</si>
  <si>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</si>
  <si>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</si>
  <si>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</si>
  <si>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</si>
  <si>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</si>
  <si>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</si>
  <si>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</si>
  <si>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</si>
  <si>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</si>
  <si>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</si>
  <si>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</si>
  <si>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</si>
  <si>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</si>
  <si>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</si>
  <si>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</si>
  <si>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</si>
  <si>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</si>
  <si>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</si>
  <si>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</si>
  <si>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</si>
  <si>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</si>
  <si>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</si>
  <si>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</si>
  <si>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</si>
  <si>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</si>
  <si>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</si>
  <si>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</si>
  <si>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</si>
  <si>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</si>
  <si>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</si>
  <si>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</si>
  <si>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</si>
  <si>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</si>
  <si>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</si>
  <si>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</si>
  <si>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</si>
  <si>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</si>
  <si>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</si>
  <si>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</si>
  <si>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</si>
  <si>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</si>
  <si>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</si>
  <si>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</si>
  <si>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</si>
  <si>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</si>
  <si>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</si>
  <si>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</si>
  <si>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</si>
  <si>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</si>
  <si>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</si>
  <si>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</si>
  <si>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</si>
  <si>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</si>
  <si>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</si>
  <si>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</si>
  <si>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</si>
  <si>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</si>
  <si>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</si>
  <si>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</si>
  <si>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</si>
  <si>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</si>
  <si>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</si>
  <si>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</si>
  <si>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</si>
  <si>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</si>
  <si>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</si>
  <si>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</si>
  <si>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</si>
  <si>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</si>
  <si>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</si>
  <si>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</si>
  <si>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</si>
  <si>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</si>
  <si>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</si>
  <si>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</si>
  <si>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</si>
  <si>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</si>
  <si>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</si>
  <si>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</si>
  <si>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</si>
  <si>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</si>
  <si>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</si>
  <si>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</si>
  <si>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</si>
  <si>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</si>
  <si>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</si>
  <si>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</si>
  <si>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</si>
  <si>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</si>
  <si>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</si>
  <si>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</si>
  <si>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</si>
  <si>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</si>
  <si>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</si>
  <si>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</si>
  <si>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</si>
  <si>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</si>
  <si>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</si>
  <si>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</si>
  <si>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</si>
  <si>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</si>
  <si>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</si>
  <si>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</si>
  <si>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</si>
  <si>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</si>
  <si>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</si>
  <si>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</si>
  <si>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</si>
  <si>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</si>
  <si>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</si>
  <si>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</si>
  <si>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</si>
  <si>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</si>
  <si>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</si>
  <si>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</si>
  <si>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</si>
  <si>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</si>
  <si>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</si>
  <si>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</si>
  <si>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</si>
  <si>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</si>
  <si>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</si>
  <si>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</si>
  <si>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</si>
  <si>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</si>
  <si>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</si>
  <si>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</si>
  <si>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</si>
  <si>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</si>
  <si>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</si>
  <si>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</si>
  <si>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</si>
  <si>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</si>
  <si>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</si>
  <si>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</si>
  <si>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</si>
  <si>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</si>
  <si>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</si>
  <si>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</si>
  <si>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</si>
  <si>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</si>
  <si>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</si>
  <si>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</si>
  <si>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</si>
  <si>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</si>
  <si>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</si>
  <si>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</si>
  <si>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</si>
  <si>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</si>
  <si>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</si>
  <si>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</si>
  <si>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</si>
  <si>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</si>
  <si>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</si>
  <si>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</si>
  <si>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</si>
  <si>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</si>
  <si>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</si>
  <si>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</si>
  <si>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</si>
  <si>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</si>
  <si>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</si>
  <si>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</si>
  <si>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</si>
  <si>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</si>
  <si>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</si>
  <si>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</si>
  <si>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</si>
  <si>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</si>
  <si>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</si>
  <si>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</si>
  <si>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</si>
  <si>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</si>
  <si>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</si>
  <si>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</si>
  <si>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</si>
  <si>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</si>
  <si>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</si>
  <si>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</si>
  <si>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</si>
  <si>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</si>
  <si>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</si>
  <si>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</si>
  <si>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</si>
  <si>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</si>
  <si>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</si>
  <si>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</si>
  <si>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</si>
  <si>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</si>
  <si>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</si>
  <si>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</si>
  <si>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</si>
  <si>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</si>
  <si>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</si>
  <si>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</si>
  <si>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</si>
  <si>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</si>
  <si>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</si>
  <si>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</si>
  <si>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</si>
  <si>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</si>
  <si>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</si>
  <si>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</si>
  <si>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</si>
  <si>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</si>
  <si>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</si>
  <si>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</si>
  <si>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</si>
  <si>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</si>
  <si>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</si>
  <si>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</si>
  <si>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</si>
  <si>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</si>
  <si>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</si>
  <si>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</si>
  <si>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</si>
  <si>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</si>
  <si>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</si>
  <si>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</si>
  <si>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</si>
  <si>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</si>
  <si>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</si>
  <si>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</si>
  <si>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</si>
  <si>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</si>
  <si>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</si>
  <si>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</si>
  <si>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</si>
  <si>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</si>
  <si>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</si>
  <si>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</si>
  <si>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</si>
  <si>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</si>
  <si>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</si>
  <si>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</si>
  <si>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</si>
  <si>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</si>
  <si>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</si>
  <si>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</si>
  <si>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</si>
  <si>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</si>
  <si>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</si>
  <si>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</si>
  <si>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</si>
  <si>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</si>
  <si>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</si>
  <si>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</si>
  <si>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</si>
  <si>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</si>
  <si>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</si>
  <si>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</si>
  <si>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</si>
  <si>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</si>
  <si>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</si>
  <si>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</si>
  <si>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</si>
  <si>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</si>
  <si>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</si>
  <si>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</si>
  <si>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</si>
  <si>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</si>
  <si>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</si>
  <si>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</si>
  <si>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</si>
  <si>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</si>
  <si>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</si>
  <si>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</si>
  <si>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</si>
  <si>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</si>
  <si>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</si>
  <si>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</si>
  <si>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</si>
  <si>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</si>
  <si>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</si>
  <si>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</si>
  <si>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</si>
  <si>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</si>
  <si>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</si>
  <si>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</si>
  <si>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</si>
  <si>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</si>
  <si>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</si>
  <si>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</si>
  <si>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</si>
  <si>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</si>
  <si>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</si>
  <si>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</si>
  <si>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</si>
  <si>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</si>
  <si>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</si>
  <si>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</si>
  <si>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</si>
  <si>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</si>
  <si>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</si>
  <si>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</si>
  <si>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</si>
  <si>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</si>
  <si>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</si>
  <si>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</si>
  <si>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</si>
  <si>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</si>
  <si>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</si>
  <si>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</si>
  <si>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</si>
  <si>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</si>
  <si>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</si>
  <si>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</si>
  <si>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</si>
  <si>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</si>
  <si>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</si>
  <si>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</si>
  <si>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</si>
  <si>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</si>
  <si>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</si>
  <si>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</si>
  <si>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</si>
  <si>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</si>
  <si>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</si>
  <si>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</si>
  <si>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</si>
  <si>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</si>
  <si>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</si>
  <si>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</si>
  <si>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</si>
  <si>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</si>
  <si>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</si>
  <si>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</si>
  <si>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</si>
  <si>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</si>
  <si>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</si>
  <si>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</si>
  <si>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</si>
  <si>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</si>
  <si>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</si>
  <si>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</si>
  <si>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</si>
  <si>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</si>
  <si>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</si>
  <si>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</si>
  <si>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</si>
  <si>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</si>
  <si>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</si>
  <si>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</si>
  <si>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</si>
  <si>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</si>
  <si>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</si>
  <si>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</si>
  <si>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</si>
  <si>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</si>
  <si>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</si>
  <si>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</si>
  <si>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</si>
  <si>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</si>
  <si>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</si>
  <si>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</si>
  <si>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</si>
  <si>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</si>
  <si>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</si>
  <si>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</si>
  <si>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</si>
  <si>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</si>
  <si>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</si>
  <si>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</si>
  <si>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</si>
  <si>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</si>
  <si>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</si>
  <si>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</si>
  <si>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</si>
  <si>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</si>
  <si>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</si>
  <si>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</si>
  <si>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</si>
  <si>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</si>
  <si>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</si>
  <si>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</si>
  <si>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</si>
  <si>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</si>
  <si>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</si>
  <si>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</si>
  <si>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</si>
  <si>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</si>
  <si>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</si>
  <si>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</si>
  <si>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</si>
  <si>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</si>
  <si>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</si>
  <si>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</si>
  <si>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</si>
  <si>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</si>
  <si>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</si>
  <si>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</si>
  <si>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</si>
  <si>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</si>
  <si>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</si>
  <si>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</si>
  <si>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</si>
  <si>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</si>
  <si>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</si>
  <si>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</si>
  <si>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</si>
  <si>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</si>
  <si>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</si>
  <si>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</si>
  <si>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</si>
  <si>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</si>
  <si>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</si>
  <si>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</si>
  <si>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</si>
  <si>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</si>
  <si>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</si>
  <si>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</si>
  <si>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</si>
  <si>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</si>
  <si>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</si>
  <si>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</si>
  <si>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</si>
  <si>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</si>
  <si>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</si>
  <si>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</si>
  <si>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</si>
  <si>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</si>
  <si>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</si>
  <si>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</si>
  <si>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</si>
  <si>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</si>
  <si>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</si>
  <si>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</si>
  <si>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</si>
  <si>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</si>
  <si>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</si>
  <si>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</si>
  <si>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</si>
  <si>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</si>
  <si>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</si>
  <si>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</si>
  <si>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</si>
  <si>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</si>
  <si>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</si>
  <si>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</si>
  <si>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</si>
  <si>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</si>
  <si>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</si>
  <si>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</si>
  <si>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</si>
  <si>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</si>
  <si>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</si>
  <si>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</si>
  <si>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</si>
  <si>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</si>
  <si>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</si>
  <si>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</si>
  <si>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</si>
  <si>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</si>
  <si>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</si>
  <si>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</si>
  <si>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</si>
  <si>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</si>
  <si>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</si>
  <si>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</si>
  <si>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</si>
  <si>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</si>
  <si>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</si>
  <si>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</si>
  <si>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</si>
  <si>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</si>
  <si>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</si>
  <si>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</si>
  <si>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</si>
  <si>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</si>
  <si>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</si>
  <si>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</si>
  <si>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</si>
  <si>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</si>
  <si>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</si>
  <si>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</si>
  <si>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</si>
  <si>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</si>
  <si>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</si>
  <si>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</si>
  <si>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</si>
  <si>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</si>
  <si>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</si>
  <si>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</si>
  <si>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</si>
  <si>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</si>
  <si>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</si>
  <si>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</si>
  <si>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</si>
  <si>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</si>
  <si>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</si>
  <si>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</si>
  <si>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</si>
  <si>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</si>
  <si>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</si>
  <si>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</si>
  <si>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</si>
  <si>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</si>
  <si>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</si>
  <si>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</si>
  <si>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</si>
  <si>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</si>
  <si>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</si>
  <si>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</si>
  <si>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</si>
  <si>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</si>
  <si>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</si>
  <si>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</si>
  <si>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</si>
  <si>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</si>
  <si>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</si>
  <si>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</si>
  <si>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</si>
  <si>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</si>
  <si>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</si>
  <si>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</si>
  <si>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</si>
  <si>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</si>
  <si>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</si>
  <si>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</si>
  <si>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</si>
  <si>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</si>
  <si>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</si>
  <si>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</si>
  <si>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</si>
  <si>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</si>
  <si>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</si>
  <si>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</si>
  <si>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</si>
  <si>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</si>
  <si>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</si>
  <si>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</si>
  <si>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</si>
  <si>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</si>
  <si>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</si>
  <si>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</si>
  <si>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</si>
  <si>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</si>
  <si>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</si>
  <si>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</si>
  <si>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</si>
  <si>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</si>
  <si>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</si>
  <si>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</si>
  <si>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</si>
  <si>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</si>
  <si>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</si>
  <si>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</si>
  <si>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</si>
  <si>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</si>
  <si>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</si>
  <si>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</si>
  <si>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</si>
  <si>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</si>
  <si>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</si>
  <si>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</si>
  <si>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</si>
  <si>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</si>
  <si>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</si>
  <si>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</si>
  <si>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</si>
  <si>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</si>
  <si>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</si>
  <si>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</si>
  <si>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</si>
  <si>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</si>
  <si>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</si>
  <si>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</si>
  <si>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</si>
  <si>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</si>
  <si>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</si>
  <si>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</si>
  <si>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</si>
  <si>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</si>
  <si>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</si>
  <si>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</si>
  <si>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</si>
  <si>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</si>
  <si>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</si>
  <si>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</si>
  <si>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</si>
  <si>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</si>
  <si>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</si>
  <si>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</si>
  <si>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</si>
  <si>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</si>
  <si>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</si>
  <si>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</si>
  <si>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</si>
  <si>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</si>
  <si>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</si>
  <si>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</si>
  <si>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</si>
  <si>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</si>
  <si>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</si>
  <si>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</si>
  <si>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</si>
  <si>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</si>
  <si>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</si>
  <si>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</si>
  <si>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</si>
  <si>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</si>
  <si>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</si>
  <si>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</si>
  <si>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</si>
  <si>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</si>
  <si>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</si>
  <si>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</si>
  <si>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</si>
  <si>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</si>
  <si>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</si>
  <si>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</si>
  <si>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</si>
  <si>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</si>
  <si>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</si>
  <si>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</si>
  <si>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</si>
  <si>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</si>
  <si>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</si>
  <si>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</si>
  <si>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</si>
  <si>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</si>
  <si>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</si>
  <si>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</si>
  <si>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</si>
  <si>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</si>
  <si>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</si>
  <si>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</si>
  <si>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</si>
  <si>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</si>
  <si>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</si>
  <si>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</si>
  <si>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</si>
  <si>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</si>
  <si>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</si>
  <si>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</si>
  <si>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</si>
  <si>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</si>
  <si>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</si>
  <si>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</si>
  <si>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</si>
  <si>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</si>
  <si>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</si>
  <si>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</si>
  <si>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</si>
  <si>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</si>
  <si>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</si>
  <si>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</si>
  <si>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</si>
  <si>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</si>
  <si>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</si>
  <si>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</si>
  <si>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</si>
  <si>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</si>
  <si>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</si>
  <si>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</si>
  <si>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</si>
  <si>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</si>
  <si>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</si>
  <si>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</si>
  <si>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</si>
  <si>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</si>
  <si>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</si>
  <si>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</si>
  <si>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</si>
  <si>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</si>
  <si>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</si>
  <si>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</si>
  <si>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</si>
  <si>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</si>
  <si>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</si>
  <si>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</si>
  <si>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</si>
  <si>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</si>
  <si>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</si>
  <si>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</si>
  <si>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</si>
  <si>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</si>
  <si>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</si>
  <si>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</si>
  <si>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</si>
  <si>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</si>
  <si>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</si>
  <si>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</si>
  <si>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</si>
  <si>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</si>
  <si>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</si>
  <si>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</si>
  <si>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</si>
  <si>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</si>
  <si>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</si>
  <si>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</si>
  <si>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</si>
  <si>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</si>
  <si>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</si>
  <si>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</si>
  <si>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</si>
  <si>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</si>
  <si>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</si>
  <si>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</si>
  <si>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</si>
  <si>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</si>
  <si>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</si>
  <si>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</si>
  <si>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</si>
  <si>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</si>
  <si>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</si>
  <si>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</si>
  <si>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</si>
  <si>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</si>
  <si>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</si>
  <si>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</si>
  <si>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</si>
  <si>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</si>
  <si>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</si>
  <si>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</si>
  <si>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</si>
  <si>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</si>
  <si>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</si>
  <si>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</si>
  <si>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</si>
  <si>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</si>
  <si>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</si>
  <si>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</si>
  <si>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</si>
  <si>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</si>
  <si>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</si>
  <si>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</si>
  <si>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</si>
  <si>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</si>
  <si>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</si>
  <si>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</si>
  <si>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</si>
  <si>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</si>
  <si>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</si>
  <si>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</si>
  <si>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</si>
  <si>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</si>
  <si>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</si>
  <si>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</si>
  <si>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</si>
  <si>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</si>
  <si>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</si>
  <si>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</si>
  <si>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</si>
  <si>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</si>
  <si>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</si>
  <si>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</si>
  <si>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</si>
  <si>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</si>
  <si>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</si>
  <si>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</si>
  <si>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</si>
  <si>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</si>
  <si>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</si>
  <si>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</si>
  <si>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</si>
  <si>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</si>
  <si>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</si>
  <si>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</si>
  <si>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</si>
  <si>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</si>
  <si>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</si>
  <si>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</si>
  <si>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</si>
  <si>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</si>
  <si>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</si>
  <si>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</si>
  <si>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</si>
  <si>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</si>
  <si>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</si>
  <si>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</si>
  <si>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</si>
  <si>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</si>
  <si>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</si>
  <si>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</si>
  <si>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</si>
  <si>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</si>
  <si>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</si>
  <si>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</si>
  <si>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</si>
  <si>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</si>
  <si>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</si>
  <si>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</si>
  <si>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</si>
  <si>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</si>
  <si>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</si>
  <si>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</si>
  <si>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</si>
  <si>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</si>
  <si>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</si>
  <si>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</si>
  <si>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</si>
  <si>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</si>
  <si>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</si>
  <si>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</si>
  <si>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</si>
  <si>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</si>
  <si>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</si>
  <si>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</si>
  <si>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</si>
  <si>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</si>
  <si>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</si>
  <si>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</si>
  <si>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</si>
  <si>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</si>
  <si>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</si>
  <si>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</si>
  <si>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</si>
  <si>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</si>
  <si>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</si>
  <si>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</si>
  <si>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</si>
  <si>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</si>
  <si>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</si>
  <si>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</si>
  <si>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</si>
  <si>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</si>
  <si>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</si>
  <si>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</si>
  <si>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</si>
  <si>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</si>
  <si>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</si>
  <si>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</si>
  <si>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</si>
  <si>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</si>
  <si>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</si>
  <si>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</si>
  <si>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</si>
  <si>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</si>
  <si>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</si>
  <si>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</si>
  <si>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</si>
  <si>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</si>
  <si>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</si>
  <si>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</si>
  <si>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</si>
  <si>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</si>
  <si>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</si>
  <si>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</si>
  <si>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</si>
  <si>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</si>
  <si>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</si>
  <si>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</si>
  <si>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</si>
  <si>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</si>
  <si>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</si>
  <si>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</si>
  <si>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</si>
  <si>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</si>
  <si>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</si>
  <si>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</si>
  <si>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</si>
  <si>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</si>
  <si>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</si>
  <si>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</si>
  <si>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</si>
  <si>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</si>
  <si>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</si>
  <si>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</si>
  <si>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</si>
  <si>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</si>
  <si>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</si>
  <si>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</si>
  <si>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</si>
  <si>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</si>
  <si>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</si>
  <si>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</si>
  <si>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</si>
  <si>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</si>
  <si>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</si>
  <si>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</si>
  <si>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</si>
  <si>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</si>
  <si>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</si>
  <si>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</si>
  <si>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</si>
  <si>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</si>
  <si>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</si>
  <si>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</si>
  <si>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</si>
  <si>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</si>
  <si>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</si>
  <si>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</si>
  <si>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</si>
  <si>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</si>
  <si>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</si>
  <si>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</si>
  <si>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</si>
  <si>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</si>
  <si>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</si>
  <si>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</si>
  <si>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</si>
  <si>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</si>
  <si>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</si>
  <si>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</si>
  <si>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</si>
  <si>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</si>
  <si>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</si>
  <si>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</si>
  <si>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</si>
  <si>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</si>
  <si>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</si>
  <si>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</si>
  <si>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</si>
  <si>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</si>
  <si>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</si>
  <si>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</si>
  <si>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</si>
  <si>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</si>
  <si>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</si>
  <si>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</si>
  <si>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</si>
  <si>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</si>
  <si>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</si>
  <si>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</si>
  <si>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</si>
  <si>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</si>
  <si>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</si>
  <si>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</si>
  <si>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</si>
  <si>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</si>
  <si>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</si>
  <si>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</si>
  <si>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</si>
  <si>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</si>
  <si>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</si>
  <si>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</si>
  <si>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</si>
  <si>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</si>
  <si>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</si>
  <si>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</si>
  <si>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</si>
  <si>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</si>
  <si>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</si>
  <si>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</si>
  <si>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</si>
  <si>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</si>
  <si>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</si>
  <si>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</si>
  <si>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</si>
  <si>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</si>
  <si>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</si>
  <si>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</si>
  <si>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</si>
  <si>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</si>
  <si>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</si>
  <si>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</si>
  <si>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</si>
  <si>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</si>
  <si>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</si>
  <si>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</si>
  <si>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</si>
  <si>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</si>
  <si>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</si>
  <si>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</si>
  <si>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</si>
  <si>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</si>
  <si>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</si>
  <si>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</si>
  <si>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</si>
  <si>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</si>
  <si>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</si>
  <si>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</si>
  <si>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</si>
  <si>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</si>
  <si>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</si>
  <si>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</si>
  <si>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</si>
  <si>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</si>
  <si>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</si>
  <si>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</si>
  <si>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</si>
  <si>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</si>
  <si>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</si>
  <si>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</si>
  <si>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</si>
  <si>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</si>
  <si>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</si>
  <si>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</si>
  <si>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</si>
  <si>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</si>
  <si>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</si>
  <si>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</si>
  <si>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</si>
  <si>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</si>
  <si>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</si>
  <si>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</si>
  <si>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</si>
  <si>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</si>
  <si>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</si>
  <si>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</si>
  <si>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</si>
  <si>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</si>
  <si>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</si>
  <si>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</si>
  <si>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</si>
  <si>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</si>
  <si>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</si>
  <si>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</si>
  <si>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</si>
  <si>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</si>
  <si>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</si>
  <si>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</si>
  <si>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</si>
  <si>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</si>
  <si>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</si>
  <si>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</si>
  <si>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</si>
  <si>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</si>
  <si>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</si>
  <si>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</si>
  <si>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</si>
  <si>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</si>
  <si>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</si>
  <si>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</si>
  <si>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</si>
  <si>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</si>
  <si>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</si>
  <si>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</si>
  <si>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</si>
  <si>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</si>
  <si>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</si>
  <si>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</si>
  <si>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</si>
  <si>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</si>
  <si>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</si>
  <si>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</si>
  <si>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</si>
  <si>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</si>
  <si>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</si>
  <si>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</si>
  <si>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</si>
  <si>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</si>
  <si>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</si>
  <si>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</si>
  <si>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</si>
  <si>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</si>
  <si>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</si>
  <si>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</si>
  <si>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</si>
  <si>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</si>
  <si>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</si>
  <si>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</si>
  <si>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</si>
  <si>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</si>
  <si>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</si>
  <si>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</si>
  <si>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</si>
  <si>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</si>
  <si>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</si>
  <si>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</si>
  <si>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</si>
  <si>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</si>
  <si>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</si>
  <si>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</si>
  <si>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</si>
  <si>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</si>
  <si>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</si>
  <si>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</si>
  <si>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</si>
  <si>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</si>
  <si>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</si>
  <si>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</si>
  <si>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</si>
  <si>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</si>
  <si>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</si>
  <si>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</si>
  <si>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</si>
  <si>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</si>
  <si>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</si>
  <si>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</si>
  <si>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</si>
  <si>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</si>
  <si>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</si>
  <si>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</si>
  <si>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</si>
  <si>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</si>
  <si>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</si>
  <si>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</si>
  <si>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</si>
  <si>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</si>
  <si>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</si>
  <si>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</si>
  <si>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</si>
  <si>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</si>
  <si>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</si>
  <si>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</si>
  <si>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</si>
  <si>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</si>
  <si>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</si>
  <si>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</si>
  <si>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</si>
  <si>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</si>
  <si>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</si>
  <si>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</si>
  <si>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</si>
  <si>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</si>
  <si>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</si>
  <si>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</si>
  <si>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</si>
  <si>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</si>
  <si>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</si>
  <si>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</si>
  <si>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</si>
  <si>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</si>
  <si>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</si>
  <si>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</si>
  <si>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</si>
  <si>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</si>
  <si>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</si>
  <si>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</si>
  <si>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</si>
  <si>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</si>
  <si>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</si>
  <si>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</si>
  <si>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</si>
  <si>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</si>
  <si>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</si>
  <si>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</si>
  <si>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</si>
  <si>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</si>
  <si>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</si>
  <si>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</si>
  <si>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</si>
  <si>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</si>
  <si>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</si>
  <si>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</si>
  <si>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</si>
  <si>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</si>
  <si>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</si>
  <si>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</si>
  <si>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</si>
  <si>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</si>
  <si>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</si>
  <si>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</si>
  <si>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</si>
  <si>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</si>
  <si>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</si>
  <si>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</si>
  <si>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</si>
  <si>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</si>
  <si>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</si>
  <si>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</si>
  <si>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</si>
  <si>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</si>
  <si>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</si>
  <si>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</si>
  <si>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</si>
  <si>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</si>
  <si>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</si>
  <si>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</si>
  <si>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</si>
  <si>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</si>
  <si>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</si>
  <si>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</si>
  <si>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</si>
  <si>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</si>
  <si>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</si>
  <si>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</si>
  <si>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</si>
  <si>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</si>
  <si>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</si>
  <si>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</si>
  <si>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</si>
  <si>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</si>
  <si>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</si>
  <si>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</si>
  <si>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</si>
  <si>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</si>
  <si>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</si>
  <si>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</si>
  <si>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</si>
  <si>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</si>
  <si>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</si>
  <si>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</si>
  <si>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</si>
  <si>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</si>
  <si>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</si>
  <si>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</si>
  <si>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</si>
  <si>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</si>
  <si>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</si>
  <si>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</si>
  <si>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</si>
  <si>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</si>
  <si>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</si>
  <si>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</si>
  <si>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</si>
  <si>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</si>
  <si>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</si>
  <si>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</si>
  <si>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</si>
  <si>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</si>
  <si>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</si>
  <si>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</si>
  <si>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</si>
  <si>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</si>
  <si>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</si>
  <si>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</si>
  <si>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</si>
  <si>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</si>
  <si>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</si>
  <si>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</si>
  <si>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</si>
  <si>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</si>
  <si>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</si>
  <si>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</si>
  <si>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</si>
  <si>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</si>
  <si>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</si>
  <si>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</si>
  <si>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</si>
  <si>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</si>
  <si>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</si>
  <si>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</si>
  <si>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</si>
  <si>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</si>
  <si>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</si>
  <si>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</si>
  <si>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</si>
  <si>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</si>
  <si>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</si>
  <si>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</si>
  <si>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</si>
  <si>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</si>
  <si>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</si>
  <si>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</si>
  <si>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</si>
  <si>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</si>
  <si>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</si>
  <si>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</si>
  <si>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</si>
  <si>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</si>
  <si>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</si>
  <si>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</si>
  <si>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</si>
  <si>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</si>
  <si>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</si>
  <si>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</si>
  <si>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</si>
  <si>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</si>
  <si>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</si>
  <si>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</si>
  <si>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</si>
  <si>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</si>
  <si>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</si>
  <si>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</si>
  <si>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</si>
  <si>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</si>
  <si>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</si>
  <si>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</si>
  <si>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</si>
  <si>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</si>
  <si>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</si>
  <si>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</si>
  <si>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</si>
  <si>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</si>
  <si>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</si>
  <si>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</si>
  <si>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</si>
  <si>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</si>
  <si>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</si>
  <si>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</si>
  <si>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</si>
  <si>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</si>
  <si>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</si>
  <si>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</si>
  <si>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</si>
  <si>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</si>
  <si>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</si>
  <si>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</si>
  <si>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</si>
  <si>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</si>
  <si>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</si>
  <si>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</si>
  <si>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</si>
  <si>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</si>
  <si>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</si>
  <si>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</si>
  <si>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</si>
  <si>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</si>
  <si>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</si>
  <si>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</si>
  <si>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</si>
  <si>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</si>
  <si>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</si>
  <si>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</si>
  <si>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</si>
  <si>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</si>
  <si>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</si>
  <si>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</si>
  <si>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</si>
  <si>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</si>
  <si>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</si>
  <si>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</si>
  <si>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</si>
  <si>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</si>
  <si>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</si>
  <si>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</si>
  <si>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</si>
  <si>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</si>
  <si>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</si>
  <si>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</si>
  <si>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</si>
  <si>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</si>
  <si>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</si>
  <si>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</si>
  <si>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</si>
  <si>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</si>
  <si>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</si>
  <si>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</si>
  <si>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</si>
  <si>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</si>
  <si>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</si>
  <si>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</si>
  <si>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</si>
  <si>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</si>
  <si>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</si>
  <si>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</si>
  <si>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</si>
  <si>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</si>
  <si>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</si>
  <si>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</si>
  <si>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</si>
  <si>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</si>
  <si>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</si>
  <si>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</si>
  <si>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</si>
  <si>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</si>
  <si>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</si>
  <si>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</si>
  <si>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</si>
  <si>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</si>
  <si>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</si>
  <si>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</si>
  <si>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</si>
  <si>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</si>
  <si>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</si>
  <si>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</si>
  <si>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</si>
  <si>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</si>
  <si>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</si>
  <si>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</si>
  <si>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</si>
  <si>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</si>
  <si>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</si>
  <si>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</si>
  <si>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</si>
  <si>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</si>
  <si>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</si>
  <si>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</si>
  <si>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</si>
  <si>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</si>
  <si>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</si>
  <si>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</si>
  <si>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</si>
  <si>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</si>
  <si>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</si>
  <si>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</si>
  <si>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</si>
  <si>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</si>
  <si>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</si>
  <si>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</si>
  <si>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</si>
  <si>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</si>
  <si>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</si>
  <si>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</si>
  <si>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</si>
  <si>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</si>
  <si>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</si>
  <si>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</si>
  <si>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</si>
  <si>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</si>
  <si>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</si>
  <si>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</si>
  <si>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</si>
  <si>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</si>
  <si>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</si>
  <si>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</si>
  <si>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</si>
  <si>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</si>
  <si>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</si>
  <si>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</si>
  <si>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</si>
  <si>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</si>
  <si>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</si>
  <si>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</si>
  <si>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</si>
  <si>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</si>
  <si>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</si>
  <si>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</si>
  <si>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</si>
  <si>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</si>
  <si>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</si>
  <si>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</si>
  <si>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</si>
  <si>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</si>
  <si>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</si>
  <si>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</si>
  <si>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</si>
  <si>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</si>
  <si>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</si>
  <si>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</si>
  <si>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</si>
  <si>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</si>
  <si>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</si>
  <si>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</si>
  <si>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</si>
  <si>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</si>
  <si>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</si>
  <si>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</si>
  <si>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</si>
  <si>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</si>
  <si>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</si>
  <si>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</si>
  <si>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</si>
  <si>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</si>
  <si>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</si>
  <si>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</si>
  <si>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</si>
  <si>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</si>
  <si>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</si>
  <si>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</si>
  <si>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</si>
  <si>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</si>
  <si>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</si>
  <si>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</si>
  <si>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</si>
  <si>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</si>
  <si>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</si>
  <si>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</si>
  <si>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</si>
  <si>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</si>
  <si>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</si>
  <si>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</si>
  <si>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</si>
  <si>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</si>
  <si>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</si>
  <si>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</si>
  <si>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</si>
  <si>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</si>
  <si>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</si>
  <si>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</si>
  <si>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</si>
  <si>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</si>
  <si>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</si>
  <si>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</si>
  <si>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</si>
  <si>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</si>
  <si>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</si>
  <si>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</si>
  <si>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</si>
  <si>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</si>
  <si>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</si>
  <si>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</si>
  <si>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</si>
  <si>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</si>
  <si>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</si>
  <si>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</si>
  <si>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</si>
  <si>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</si>
  <si>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</si>
  <si>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</si>
  <si>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</si>
  <si>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</si>
  <si>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</si>
  <si>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</si>
  <si>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</si>
  <si>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</si>
  <si>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</si>
  <si>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</si>
  <si>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</si>
  <si>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</si>
  <si>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</si>
  <si>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</si>
  <si>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</si>
  <si>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</si>
  <si>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</si>
  <si>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</si>
  <si>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</si>
  <si>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</si>
  <si>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</si>
  <si>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</si>
  <si>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</si>
  <si>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</si>
  <si>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</si>
  <si>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</si>
  <si>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</si>
  <si>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</si>
  <si>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</si>
  <si>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</si>
  <si>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</si>
  <si>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</si>
  <si>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</si>
  <si>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</si>
  <si>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</si>
  <si>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</si>
  <si>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</si>
  <si>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</si>
  <si>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</si>
  <si>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</si>
  <si>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</si>
  <si>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</si>
  <si>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</si>
  <si>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</si>
  <si>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</si>
  <si>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</si>
  <si>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</si>
  <si>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</si>
  <si>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</si>
  <si>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</si>
  <si>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</si>
  <si>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</si>
  <si>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</si>
  <si>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</si>
  <si>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</si>
  <si>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</si>
  <si>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</si>
  <si>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</si>
  <si>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</si>
  <si>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</si>
  <si>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</si>
  <si>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</si>
  <si>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</si>
  <si>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</si>
  <si>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</si>
  <si>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</si>
  <si>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</si>
  <si>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</si>
  <si>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</si>
  <si>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</si>
  <si>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</si>
  <si>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</si>
  <si>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</si>
  <si>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</si>
  <si>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</si>
  <si>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</si>
  <si>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</si>
  <si>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</si>
  <si>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</si>
  <si>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</si>
  <si>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</si>
  <si>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</si>
  <si>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</si>
  <si>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</si>
  <si>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</si>
  <si>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</si>
  <si>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</si>
  <si>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</si>
  <si>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</si>
  <si>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</si>
  <si>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</si>
  <si>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</si>
  <si>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</si>
  <si>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</si>
  <si>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</si>
  <si>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</si>
  <si>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</si>
  <si>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</si>
  <si>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</si>
  <si>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</si>
  <si>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</si>
  <si>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</si>
  <si>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</si>
  <si>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</si>
  <si>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</si>
  <si>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</si>
  <si>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</si>
  <si>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</si>
  <si>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</si>
  <si>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</si>
  <si>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</si>
  <si>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</si>
  <si>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</si>
  <si>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</si>
  <si>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</si>
  <si>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</si>
  <si>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</si>
  <si>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</si>
  <si>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</si>
  <si>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</si>
  <si>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</si>
  <si>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</si>
  <si>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</si>
  <si>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</si>
  <si>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</si>
  <si>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</si>
  <si>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</si>
  <si>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</si>
  <si>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</si>
  <si>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</si>
  <si>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</si>
  <si>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</si>
  <si>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</si>
  <si>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</si>
  <si>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</si>
  <si>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</si>
  <si>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</si>
  <si>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</si>
  <si>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</si>
  <si>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</si>
  <si>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</si>
  <si>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</si>
  <si>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</si>
  <si>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</si>
  <si>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</si>
  <si>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</si>
  <si>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</si>
  <si>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</si>
  <si>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</si>
  <si>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</si>
  <si>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</si>
  <si>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</si>
  <si>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</si>
  <si>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</si>
  <si>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</si>
  <si>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</si>
  <si>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</si>
  <si>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</si>
  <si>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</si>
  <si>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</si>
  <si>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</si>
  <si>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</si>
  <si>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</si>
  <si>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</si>
  <si>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</si>
  <si>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</si>
  <si>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</si>
  <si>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</si>
  <si>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</si>
  <si>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</si>
  <si>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</si>
  <si>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</si>
  <si>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</si>
  <si>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</si>
  <si>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</si>
  <si>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</si>
  <si>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</si>
  <si>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</si>
  <si>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</si>
  <si>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</si>
  <si>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</si>
  <si>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</si>
  <si>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</si>
  <si>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</si>
  <si>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</si>
  <si>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</si>
  <si>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</si>
  <si>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</si>
  <si>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</si>
  <si>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</si>
  <si>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</si>
  <si>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</si>
  <si>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</si>
  <si>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</si>
  <si>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</si>
  <si>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</si>
  <si>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</si>
  <si>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</si>
  <si>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</si>
  <si>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</si>
  <si>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</si>
  <si>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</si>
  <si>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</si>
  <si>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</si>
  <si>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</si>
  <si>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</si>
  <si>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</si>
  <si>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</si>
  <si>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</si>
  <si>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</si>
  <si>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</si>
  <si>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</si>
  <si>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</si>
  <si>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</si>
  <si>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</si>
  <si>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</si>
  <si>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</si>
  <si>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</si>
  <si>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</si>
  <si>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</si>
  <si>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</si>
  <si>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</si>
  <si>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</si>
  <si>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</si>
  <si>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</si>
  <si>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</si>
  <si>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</si>
  <si>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</si>
  <si>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</si>
  <si>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</si>
  <si>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</si>
  <si>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</si>
  <si>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</si>
  <si>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</si>
  <si>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</si>
  <si>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</si>
  <si>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</si>
  <si>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</si>
  <si>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</si>
  <si>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</si>
  <si>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</si>
  <si>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</si>
  <si>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</si>
  <si>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</si>
  <si>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</si>
  <si>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</si>
  <si>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</si>
  <si>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</si>
  <si>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</si>
  <si>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</si>
  <si>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</si>
  <si>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</si>
  <si>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</si>
  <si>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</si>
  <si>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</si>
  <si>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</si>
  <si>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</si>
  <si>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</si>
  <si>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</si>
  <si>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</si>
  <si>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</si>
  <si>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</si>
  <si>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</si>
  <si>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</si>
  <si>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</si>
  <si>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</si>
  <si>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</si>
  <si>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</si>
  <si>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</si>
  <si>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</si>
  <si>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</si>
  <si>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</si>
  <si>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</si>
  <si>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</si>
  <si>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</si>
  <si>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</si>
  <si>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</si>
  <si>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</si>
  <si>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</si>
  <si>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</si>
  <si>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</si>
  <si>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</si>
  <si>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</si>
  <si>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</si>
  <si>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</si>
  <si>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</si>
  <si>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</si>
  <si>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</si>
  <si>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</si>
  <si>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</si>
  <si>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</si>
  <si>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</si>
  <si>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</si>
  <si>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</si>
  <si>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</si>
  <si>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</si>
  <si>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</si>
  <si>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</si>
  <si>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</si>
  <si>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</si>
  <si>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</si>
  <si>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</si>
  <si>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</si>
  <si>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</si>
  <si>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</si>
  <si>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</si>
  <si>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</si>
  <si>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</si>
  <si>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</si>
  <si>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</si>
  <si>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</si>
  <si>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</si>
  <si>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</si>
  <si>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</si>
  <si>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</si>
  <si>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</si>
  <si>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</si>
  <si>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</si>
  <si>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</si>
  <si>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</si>
  <si>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</si>
  <si>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</si>
  <si>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</si>
  <si>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</si>
  <si>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</si>
  <si>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</si>
  <si>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</si>
  <si>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</si>
  <si>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</si>
  <si>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</si>
  <si>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</si>
  <si>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</si>
  <si>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</si>
  <si>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</si>
  <si>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</si>
  <si>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</si>
  <si>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</si>
  <si>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</si>
  <si>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</si>
  <si>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</si>
  <si>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</si>
  <si>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</si>
  <si>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</si>
  <si>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</si>
  <si>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</si>
  <si>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</si>
  <si>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</si>
  <si>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</si>
  <si>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</si>
  <si>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</si>
  <si>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</si>
  <si>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</si>
  <si>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</si>
  <si>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</si>
  <si>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</si>
  <si>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</si>
  <si>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</si>
  <si>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</si>
  <si>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</si>
  <si>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</si>
  <si>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</si>
  <si>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</si>
  <si>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</si>
  <si>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</si>
  <si>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</si>
  <si>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</si>
  <si>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</si>
  <si>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</si>
  <si>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</si>
  <si>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</si>
  <si>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</si>
  <si>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</si>
  <si>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</si>
  <si>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</si>
  <si>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</si>
  <si>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</si>
  <si>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</si>
  <si>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</si>
  <si>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</si>
  <si>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</si>
  <si>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</si>
  <si>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</si>
  <si>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</si>
  <si>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</si>
  <si>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</si>
  <si>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</si>
  <si>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</si>
  <si>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</si>
  <si>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</si>
  <si>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</si>
  <si>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</si>
  <si>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</si>
  <si>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</si>
  <si>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</si>
  <si>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</si>
  <si>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</si>
  <si>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</si>
  <si>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</si>
  <si>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</si>
  <si>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</si>
  <si>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</si>
  <si>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</si>
  <si>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</si>
  <si>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</si>
  <si>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</si>
  <si>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</si>
  <si>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</si>
  <si>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</si>
  <si>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</si>
  <si>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</si>
  <si>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</si>
  <si>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</si>
  <si>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</si>
  <si>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</si>
  <si>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</si>
  <si>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</si>
  <si>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</si>
  <si>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</si>
  <si>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</si>
  <si>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</si>
  <si>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</si>
  <si>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</si>
  <si>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</si>
  <si>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</si>
  <si>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</si>
  <si>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</si>
  <si>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</si>
  <si>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</si>
  <si>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</si>
  <si>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</si>
  <si>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</si>
  <si>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</si>
  <si>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</si>
  <si>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</si>
  <si>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</si>
  <si>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</si>
  <si>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</si>
  <si>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</si>
  <si>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</si>
  <si>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</si>
  <si>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</si>
  <si>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</si>
  <si>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</si>
  <si>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</si>
  <si>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</si>
  <si>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</si>
  <si>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</si>
  <si>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</si>
  <si>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</si>
  <si>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</si>
  <si>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</si>
  <si>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</si>
  <si>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</si>
  <si>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</si>
  <si>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</si>
  <si>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</si>
  <si>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</si>
  <si>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</si>
  <si>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</si>
  <si>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</si>
  <si>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</si>
  <si>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</si>
  <si>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</si>
  <si>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</si>
  <si>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</si>
  <si>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</si>
  <si>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</si>
  <si>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</si>
  <si>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</si>
  <si>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</si>
  <si>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</si>
  <si>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</si>
  <si>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</si>
  <si>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</si>
  <si>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</si>
  <si>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</si>
  <si>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</si>
  <si>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</si>
  <si>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</si>
  <si>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</si>
  <si>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</si>
  <si>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</si>
  <si>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</si>
  <si>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</si>
  <si>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</si>
  <si>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</si>
  <si>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</si>
  <si>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</si>
  <si>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</si>
  <si>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</si>
  <si>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</si>
  <si>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</si>
  <si>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</si>
  <si>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</si>
  <si>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</si>
  <si>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</si>
  <si>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</si>
  <si>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</si>
  <si>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</si>
  <si>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</si>
  <si>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</si>
  <si>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</si>
  <si>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</si>
  <si>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</si>
  <si>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</si>
  <si>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</si>
  <si>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</si>
  <si>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</si>
  <si>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</si>
  <si>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</si>
  <si>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</si>
  <si>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</si>
  <si>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</si>
  <si>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</si>
  <si>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</si>
  <si>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</si>
  <si>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</si>
  <si>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</si>
  <si>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</si>
  <si>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</si>
  <si>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</si>
  <si>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</si>
  <si>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</si>
  <si>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</si>
  <si>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</si>
  <si>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</si>
  <si>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</si>
  <si>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</si>
  <si>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</si>
  <si>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</si>
  <si>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</si>
  <si>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</si>
  <si>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</si>
  <si>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</si>
  <si>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</si>
  <si>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</si>
  <si>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</si>
  <si>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</si>
  <si>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</si>
  <si>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</si>
  <si>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</si>
  <si>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</si>
  <si>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</si>
  <si>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</si>
  <si>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</si>
  <si>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</si>
  <si>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</si>
  <si>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</si>
  <si>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</si>
  <si>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</si>
  <si>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</si>
  <si>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</si>
  <si>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</si>
  <si>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</si>
  <si>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</si>
  <si>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</si>
  <si>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</si>
  <si>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</si>
  <si>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</si>
  <si>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</si>
  <si>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</si>
  <si>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</si>
  <si>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</si>
  <si>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</si>
  <si>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</si>
  <si>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</si>
  <si>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</si>
  <si>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</si>
  <si>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</si>
  <si>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</si>
  <si>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</si>
  <si>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</si>
  <si>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</si>
  <si>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</si>
  <si>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</si>
  <si>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</si>
  <si>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</si>
  <si>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</si>
  <si>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</si>
  <si>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</si>
  <si>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</si>
  <si>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</si>
  <si>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</si>
  <si>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</si>
  <si>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</si>
  <si>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</si>
  <si>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</si>
  <si>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</si>
  <si>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</si>
  <si>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</si>
  <si>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</si>
  <si>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</si>
  <si>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</si>
  <si>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</si>
  <si>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</si>
  <si>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</si>
  <si>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</si>
  <si>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</si>
  <si>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</si>
  <si>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</si>
  <si>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</si>
  <si>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</si>
  <si>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</si>
  <si>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</si>
  <si>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</si>
  <si>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</si>
  <si>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</si>
  <si>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</si>
  <si>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</si>
  <si>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</si>
  <si>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</si>
  <si>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</si>
  <si>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</si>
  <si>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</si>
  <si>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</si>
  <si>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</si>
  <si>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</si>
  <si>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</si>
  <si>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</si>
  <si>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</si>
  <si>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</si>
  <si>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</si>
  <si>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</si>
  <si>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</si>
  <si>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</si>
  <si>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</si>
  <si>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</si>
  <si>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</si>
  <si>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</si>
  <si>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</si>
  <si>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</si>
  <si>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</si>
  <si>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</si>
  <si>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</si>
  <si>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</si>
  <si>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</si>
  <si>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</si>
  <si>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</si>
  <si>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</si>
  <si>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</si>
  <si>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</si>
  <si>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</si>
  <si>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</si>
  <si>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</si>
  <si>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</si>
  <si>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</si>
  <si>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</si>
  <si>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</si>
  <si>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</si>
  <si>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</si>
  <si>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</si>
  <si>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</si>
  <si>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</si>
  <si>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</si>
  <si>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</si>
  <si>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</si>
  <si>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</si>
  <si>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</si>
  <si>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</si>
  <si>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</si>
  <si>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</si>
  <si>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</si>
  <si>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</si>
  <si>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</si>
  <si>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</si>
  <si>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</si>
  <si>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</si>
  <si>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</si>
  <si>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</si>
  <si>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</si>
  <si>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</si>
  <si>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</si>
  <si>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</si>
  <si>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</si>
  <si>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</si>
  <si>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</si>
  <si>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</si>
  <si>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</si>
  <si>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</si>
  <si>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</si>
  <si>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</si>
  <si>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</si>
  <si>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</si>
  <si>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</si>
  <si>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</si>
  <si>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</si>
  <si>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</si>
  <si>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</si>
  <si>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</si>
  <si>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</si>
  <si>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</si>
  <si>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</si>
  <si>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</si>
  <si>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</si>
  <si>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</si>
  <si>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</si>
  <si>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</si>
  <si>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</si>
  <si>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</si>
  <si>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</si>
  <si>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</si>
  <si>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</si>
  <si>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</si>
  <si>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</si>
  <si>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</si>
  <si>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</si>
  <si>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</si>
  <si>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</si>
  <si>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</si>
  <si>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</si>
  <si>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</si>
  <si>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</si>
  <si>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</si>
  <si>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</si>
  <si>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</si>
  <si>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</si>
  <si>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</si>
  <si>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</si>
  <si>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</si>
  <si>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</si>
  <si>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</si>
  <si>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</si>
  <si>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</si>
  <si>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</si>
  <si>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</si>
  <si>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</si>
  <si>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</si>
  <si>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</si>
  <si>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</si>
  <si>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</si>
  <si>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</si>
  <si>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</si>
  <si>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</si>
  <si>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</si>
  <si>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</si>
  <si>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</si>
  <si>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</si>
  <si>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</si>
  <si>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</si>
  <si>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</si>
  <si>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</si>
  <si>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</si>
  <si>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</si>
  <si>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</si>
  <si>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</si>
  <si>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</si>
  <si>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</si>
  <si>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</si>
  <si>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</si>
  <si>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</si>
  <si>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</si>
  <si>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</si>
  <si>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</si>
  <si>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</si>
  <si>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</si>
  <si>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</si>
  <si>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</si>
  <si>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</si>
  <si>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</si>
  <si>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</si>
  <si>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</si>
  <si>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</si>
  <si>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</si>
  <si>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</si>
  <si>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</si>
  <si>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</si>
  <si>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</si>
  <si>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</si>
  <si>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</si>
  <si>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</si>
  <si>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</si>
  <si>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</si>
  <si>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</si>
  <si>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</si>
  <si>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</si>
  <si>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</si>
  <si>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</si>
  <si>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</si>
  <si>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</si>
  <si>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</si>
  <si>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</si>
  <si>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</si>
  <si>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</si>
  <si>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</si>
  <si>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</si>
  <si>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</si>
  <si>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</si>
  <si>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</si>
  <si>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</si>
  <si>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</si>
  <si>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</si>
  <si>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</si>
  <si>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</si>
  <si>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</si>
  <si>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</si>
  <si>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</si>
  <si>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</si>
  <si>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</si>
  <si>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</si>
  <si>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</si>
  <si>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</si>
  <si>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</si>
  <si>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</si>
  <si>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</si>
  <si>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</si>
  <si>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</si>
  <si>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</si>
  <si>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</si>
  <si>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</si>
  <si>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</si>
  <si>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</si>
  <si>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</si>
  <si>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</si>
  <si>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</si>
  <si>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</si>
  <si>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</si>
  <si>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</si>
  <si>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</si>
  <si>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</si>
  <si>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</si>
  <si>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</si>
  <si>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</si>
  <si>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</si>
  <si>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</si>
  <si>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</si>
  <si>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</si>
  <si>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</si>
  <si>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</si>
  <si>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</si>
  <si>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</si>
  <si>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</si>
  <si>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</si>
  <si>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</si>
  <si>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</si>
  <si>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</si>
  <si>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</si>
  <si>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</si>
  <si>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</si>
  <si>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</si>
  <si>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</si>
  <si>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</si>
  <si>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</si>
  <si>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</si>
  <si>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</si>
  <si>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</si>
  <si>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</si>
  <si>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</si>
  <si>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</si>
  <si>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</si>
  <si>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</si>
  <si>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</si>
  <si>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</si>
  <si>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</si>
  <si>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</si>
  <si>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</si>
  <si>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</si>
  <si>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</si>
  <si>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</si>
  <si>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</si>
  <si>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</si>
  <si>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</si>
  <si>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</si>
  <si>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</si>
  <si>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</si>
  <si>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</si>
  <si>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</si>
  <si>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</si>
  <si>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</si>
  <si>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</si>
  <si>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</si>
  <si>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</si>
  <si>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</si>
  <si>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</si>
  <si>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</si>
  <si>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</si>
  <si>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</si>
  <si>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</si>
  <si>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</si>
  <si>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</si>
  <si>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</si>
  <si>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</si>
  <si>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</si>
  <si>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</si>
  <si>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</si>
  <si>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</si>
  <si>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</si>
  <si>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</si>
  <si>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</si>
  <si>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</si>
  <si>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</si>
  <si>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</si>
  <si>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</si>
  <si>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</si>
  <si>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</si>
  <si>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</si>
  <si>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</si>
  <si>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</si>
  <si>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</si>
  <si>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</si>
  <si>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</si>
  <si>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</si>
  <si>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</si>
  <si>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</si>
  <si>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</si>
  <si>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</si>
  <si>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</si>
  <si>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</si>
  <si>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</si>
  <si>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</si>
  <si>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</si>
  <si>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</si>
  <si>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</si>
  <si>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</si>
  <si>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</si>
  <si>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</si>
  <si>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</si>
  <si>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</si>
  <si>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</si>
  <si>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</si>
  <si>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</si>
  <si>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</si>
  <si>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</si>
  <si>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</si>
  <si>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</si>
  <si>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</si>
  <si>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</si>
  <si>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</si>
  <si>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</si>
  <si>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</si>
  <si>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</si>
  <si>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</si>
  <si>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</si>
  <si>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</si>
  <si>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</si>
  <si>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</si>
  <si>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</si>
  <si>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</si>
  <si>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</si>
  <si>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</si>
  <si>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</si>
  <si>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</si>
  <si>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</si>
  <si>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</si>
  <si>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</si>
  <si>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</si>
  <si>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</si>
  <si>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</si>
  <si>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</si>
  <si>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</si>
  <si>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</si>
  <si>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</si>
  <si>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</si>
  <si>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</si>
  <si>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</si>
  <si>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</si>
  <si>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</si>
  <si>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</si>
  <si>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</si>
  <si>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</si>
  <si>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</si>
  <si>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</si>
  <si>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</si>
  <si>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</si>
  <si>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</si>
  <si>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</si>
  <si>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</si>
  <si>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</si>
  <si>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</si>
  <si>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</si>
  <si>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</si>
  <si>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</si>
  <si>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</si>
  <si>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</si>
  <si>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</si>
  <si>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</si>
  <si>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</si>
  <si>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</si>
  <si>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</si>
  <si>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</si>
  <si>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</si>
  <si>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</si>
  <si>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</si>
  <si>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</si>
  <si>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</si>
  <si>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</si>
  <si>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</si>
  <si>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</si>
  <si>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</si>
  <si>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</si>
  <si>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</si>
  <si>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</si>
  <si>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</si>
  <si>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</si>
  <si>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</si>
  <si>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</si>
  <si>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</si>
  <si>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</si>
  <si>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</si>
  <si>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</si>
  <si>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</si>
  <si>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</si>
  <si>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</si>
  <si>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</si>
  <si>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</si>
  <si>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</si>
  <si>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</si>
  <si>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</si>
  <si>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</si>
  <si>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</si>
  <si>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</si>
  <si>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</si>
  <si>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</si>
  <si>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</si>
  <si>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</si>
  <si>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</si>
  <si>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</si>
  <si>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</si>
  <si>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</si>
  <si>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</si>
  <si>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</si>
  <si>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</si>
  <si>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</si>
  <si>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</si>
  <si>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</si>
  <si>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</si>
  <si>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</si>
  <si>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</si>
  <si>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</si>
  <si>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</si>
  <si>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</si>
  <si>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</si>
  <si>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</si>
  <si>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</si>
  <si>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</si>
  <si>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</si>
  <si>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</si>
  <si>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</si>
  <si>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</si>
  <si>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</si>
  <si>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</si>
  <si>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</si>
  <si>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</si>
  <si>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</si>
  <si>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</si>
  <si>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</si>
  <si>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</si>
  <si>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</si>
  <si>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</si>
  <si>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</si>
  <si>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</si>
  <si>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</si>
  <si>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</si>
  <si>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</si>
  <si>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</si>
  <si>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</si>
  <si>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</si>
  <si>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</si>
  <si>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</si>
  <si>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</si>
  <si>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</si>
  <si>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</si>
  <si>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</si>
  <si>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</si>
  <si>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</si>
  <si>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</si>
  <si>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</si>
  <si>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</si>
  <si>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</si>
  <si>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</si>
  <si>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</si>
  <si>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</si>
  <si>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</si>
  <si>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</si>
  <si>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</si>
  <si>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</si>
  <si>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</si>
  <si>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</si>
  <si>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</si>
  <si>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</si>
  <si>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</si>
  <si>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</si>
  <si>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</si>
  <si>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</si>
  <si>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</si>
  <si>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</si>
  <si>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</si>
  <si>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</si>
  <si>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</si>
  <si>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</si>
  <si>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</si>
  <si>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</si>
  <si>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</si>
  <si>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</si>
  <si>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</si>
  <si>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</si>
  <si>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</si>
  <si>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</si>
  <si>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</si>
  <si>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</si>
  <si>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</si>
  <si>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</si>
  <si>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</si>
  <si>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</si>
  <si>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</si>
  <si>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</si>
  <si>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</si>
  <si>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</si>
  <si>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</si>
  <si>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</si>
  <si>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</si>
  <si>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</si>
  <si>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</si>
  <si>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</si>
  <si>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</si>
  <si>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</si>
  <si>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</si>
  <si>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</si>
  <si>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</si>
  <si>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</si>
  <si>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</si>
  <si>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</si>
  <si>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</si>
  <si>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</si>
  <si>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</si>
  <si>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</si>
  <si>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</si>
  <si>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</si>
  <si>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</si>
  <si>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</si>
  <si>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</si>
  <si>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</si>
  <si>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</si>
  <si>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</si>
  <si>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</si>
  <si>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</si>
  <si>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</si>
  <si>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</si>
  <si>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</si>
  <si>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</si>
  <si>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</si>
  <si>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</si>
  <si>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</si>
  <si>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</si>
  <si>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</si>
  <si>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</si>
  <si>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</si>
  <si>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</si>
  <si>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</si>
  <si>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</si>
  <si>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</si>
  <si>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</si>
  <si>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</si>
  <si>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</si>
  <si>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</si>
  <si>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</si>
  <si>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</si>
  <si>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</si>
  <si>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</si>
  <si>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</si>
  <si>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</si>
  <si>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</si>
  <si>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</si>
  <si>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</si>
  <si>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</si>
  <si>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</si>
  <si>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</si>
  <si>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</si>
  <si>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</si>
  <si>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</si>
  <si>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</si>
  <si>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</si>
  <si>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</si>
  <si>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</si>
  <si>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</si>
  <si>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</si>
  <si>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</si>
  <si>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</si>
  <si>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</si>
  <si>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</si>
  <si>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</si>
  <si>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</si>
  <si>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</si>
  <si>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</si>
  <si>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</si>
  <si>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</si>
  <si>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</si>
  <si>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</si>
  <si>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</si>
  <si>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</si>
  <si>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</si>
  <si>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</si>
  <si>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</si>
  <si>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</si>
  <si>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</si>
  <si>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</si>
  <si>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</si>
  <si>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</si>
  <si>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</si>
  <si>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</si>
  <si>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</si>
  <si>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</si>
  <si>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</si>
  <si>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</si>
  <si>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</si>
  <si>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</si>
  <si>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</si>
  <si>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</si>
  <si>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</si>
  <si>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</si>
  <si>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</si>
  <si>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</si>
  <si>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</si>
  <si>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</si>
  <si>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</si>
  <si>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</si>
  <si>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</si>
  <si>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</si>
  <si>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</si>
  <si>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</si>
  <si>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</si>
  <si>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</si>
  <si>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</si>
  <si>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</si>
  <si>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</si>
  <si>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</si>
  <si>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</si>
  <si>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</si>
  <si>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</si>
  <si>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</si>
  <si>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</si>
  <si>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</si>
  <si>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</si>
  <si>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</si>
  <si>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</si>
  <si>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</si>
  <si>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</si>
  <si>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</si>
  <si>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</si>
  <si>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</si>
  <si>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</si>
  <si>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</si>
  <si>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</si>
  <si>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</si>
  <si>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</si>
  <si>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</si>
  <si>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</si>
  <si>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</si>
  <si>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</si>
  <si>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</si>
  <si>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</si>
  <si>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</si>
  <si>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</si>
  <si>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</si>
  <si>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</si>
  <si>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</si>
  <si>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</si>
  <si>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</si>
  <si>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</si>
  <si>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</si>
  <si>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</si>
  <si>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</si>
  <si>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</si>
  <si>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</si>
  <si>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</si>
  <si>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</si>
  <si>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</si>
  <si>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</si>
  <si>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</si>
  <si>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</si>
  <si>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</si>
  <si>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</si>
  <si>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</si>
  <si>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</si>
  <si>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</si>
  <si>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</si>
  <si>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</si>
  <si>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</si>
  <si>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</si>
  <si>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</si>
  <si>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</si>
  <si>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</si>
  <si>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</si>
  <si>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</si>
  <si>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</si>
  <si>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</si>
  <si>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</si>
  <si>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</si>
  <si>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</si>
  <si>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</si>
  <si>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</si>
  <si>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</si>
  <si>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</si>
  <si>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</si>
  <si>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</si>
  <si>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</si>
  <si>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</si>
  <si>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</si>
  <si>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</si>
  <si>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</si>
  <si>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</si>
  <si>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</si>
  <si>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</si>
  <si>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</si>
  <si>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</si>
  <si>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</si>
  <si>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</si>
  <si>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</si>
  <si>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</si>
  <si>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</si>
  <si>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</si>
  <si>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</si>
  <si>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</si>
  <si>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</si>
  <si>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</si>
  <si>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</si>
  <si>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</si>
  <si>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</si>
  <si>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</si>
  <si>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</si>
  <si>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</si>
  <si>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</si>
  <si>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</si>
  <si>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</si>
  <si>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</si>
  <si>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</si>
  <si>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</si>
  <si>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</si>
  <si>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</si>
  <si>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</si>
  <si>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</si>
  <si>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</si>
  <si>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</si>
  <si>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</si>
  <si>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</si>
  <si>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</si>
  <si>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</si>
  <si>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</si>
  <si>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</si>
  <si>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</si>
  <si>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</si>
  <si>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</si>
  <si>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</si>
  <si>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</si>
  <si>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</si>
  <si>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</si>
  <si>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</si>
  <si>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</si>
  <si>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</si>
  <si>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</si>
  <si>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</si>
  <si>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</si>
  <si>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</si>
  <si>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</si>
  <si>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</si>
  <si>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</si>
  <si>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</si>
  <si>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</si>
  <si>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</si>
  <si>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</si>
  <si>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</si>
  <si>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</si>
  <si>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</si>
  <si>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</si>
  <si>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</si>
  <si>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</si>
  <si>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</si>
  <si>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</si>
  <si>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</si>
  <si>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</si>
  <si>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</si>
  <si>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</si>
  <si>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</si>
  <si>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</si>
  <si>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</si>
  <si>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</si>
  <si>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</si>
  <si>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</si>
  <si>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</si>
  <si>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</si>
  <si>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</si>
  <si>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</si>
  <si>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</si>
  <si>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</si>
  <si>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</si>
  <si>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</si>
  <si>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</si>
  <si>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</si>
  <si>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</si>
  <si>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</si>
  <si>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</si>
  <si>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</si>
  <si>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</si>
  <si>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</si>
  <si>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</si>
  <si>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</si>
  <si>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</si>
  <si>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</si>
  <si>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</si>
  <si>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</si>
  <si>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</si>
  <si>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</si>
  <si>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</si>
  <si>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</si>
  <si>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</si>
  <si>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</si>
  <si>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</si>
  <si>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</si>
  <si>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</si>
  <si>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</si>
  <si>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</si>
  <si>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</si>
  <si>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</si>
  <si>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</si>
  <si>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</si>
  <si>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</si>
  <si>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</si>
  <si>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</si>
  <si>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</si>
  <si>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</si>
  <si>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</si>
  <si>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</si>
  <si>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</si>
  <si>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</si>
  <si>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</si>
  <si>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</si>
  <si>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</si>
  <si>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</si>
  <si>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</si>
  <si>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</si>
  <si>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</si>
  <si>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</si>
  <si>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</si>
  <si>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</si>
  <si>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</si>
  <si>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</si>
  <si>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</si>
  <si>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</si>
  <si>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</si>
  <si>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</si>
  <si>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</si>
  <si>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</si>
  <si>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</si>
  <si>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</si>
  <si>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</si>
  <si>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</si>
  <si>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</si>
  <si>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</si>
  <si>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</si>
  <si>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</si>
  <si>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</si>
  <si>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</si>
  <si>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</si>
  <si>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</si>
  <si>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</si>
  <si>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</si>
  <si>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</si>
  <si>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</si>
  <si>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</si>
  <si>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</si>
  <si>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</si>
  <si>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</si>
  <si>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</si>
  <si>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</si>
  <si>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</si>
  <si>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</si>
  <si>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</si>
  <si>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</si>
  <si>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</si>
  <si>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</si>
  <si>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</si>
  <si>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</si>
  <si>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</si>
  <si>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</si>
  <si>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</si>
  <si>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</si>
  <si>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</si>
  <si>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</si>
  <si>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</si>
  <si>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</si>
  <si>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</si>
  <si>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</si>
  <si>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</si>
  <si>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</si>
  <si>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</si>
  <si>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</si>
  <si>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</si>
  <si>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</si>
  <si>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</si>
  <si>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</si>
  <si>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</si>
  <si>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</si>
  <si>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</si>
  <si>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</si>
  <si>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</si>
  <si>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</si>
  <si>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</si>
  <si>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</si>
  <si>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</si>
  <si>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</si>
  <si>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</si>
  <si>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</si>
  <si>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</si>
  <si>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</si>
  <si>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</si>
  <si>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</si>
  <si>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</si>
  <si>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</si>
  <si>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</si>
  <si>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</si>
  <si>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</si>
  <si>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</si>
  <si>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</si>
  <si>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</si>
  <si>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</si>
  <si>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</si>
  <si>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</si>
  <si>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</si>
  <si>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</si>
  <si>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</si>
  <si>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</si>
  <si>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</si>
  <si>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</si>
  <si>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</si>
  <si>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</si>
  <si>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</si>
  <si>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</si>
  <si>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</si>
  <si>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</si>
  <si>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</si>
  <si>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</si>
  <si>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</si>
  <si>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</si>
  <si>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</si>
  <si>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</si>
  <si>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</si>
  <si>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</si>
  <si>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</si>
  <si>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</si>
  <si>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</si>
  <si>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</si>
  <si>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</si>
  <si>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</si>
  <si>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</si>
  <si>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</si>
  <si>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</si>
  <si>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</si>
  <si>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</si>
  <si>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</si>
  <si>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</si>
  <si>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</si>
  <si>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</si>
  <si>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</si>
  <si>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</si>
  <si>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</si>
  <si>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</si>
  <si>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</si>
  <si>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</si>
  <si>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</si>
  <si>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</si>
  <si>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</si>
  <si>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</si>
  <si>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</si>
  <si>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</si>
  <si>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</si>
  <si>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</si>
  <si>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</si>
  <si>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</si>
  <si>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</si>
  <si>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</si>
  <si>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</si>
  <si>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</si>
  <si>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</si>
  <si>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</si>
  <si>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</si>
  <si>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</si>
  <si>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</si>
  <si>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</si>
  <si>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</si>
  <si>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</si>
  <si>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</si>
  <si>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</si>
  <si>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</si>
  <si>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</si>
  <si>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</si>
  <si>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</si>
  <si>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</si>
  <si>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</si>
  <si>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</si>
  <si>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</si>
  <si>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</si>
  <si>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</si>
  <si>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</si>
  <si>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</si>
  <si>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</si>
  <si>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</si>
  <si>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</si>
  <si>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</si>
  <si>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</si>
  <si>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</si>
  <si>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</si>
  <si>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</si>
  <si>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</si>
  <si>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</si>
  <si>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</si>
  <si>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</si>
  <si>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</si>
  <si>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</si>
  <si>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</si>
  <si>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</si>
  <si>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</si>
  <si>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</si>
  <si>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</si>
  <si>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</si>
  <si>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</si>
  <si>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</si>
  <si>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</si>
  <si>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</si>
  <si>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</si>
  <si>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</si>
  <si>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</si>
  <si>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</si>
  <si>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</si>
  <si>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</si>
  <si>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</si>
  <si>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</si>
  <si>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</si>
  <si>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</si>
  <si>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</si>
  <si>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</si>
  <si>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</si>
  <si>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</si>
  <si>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</si>
  <si>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</si>
  <si>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</si>
  <si>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</si>
  <si>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</si>
  <si>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</si>
  <si>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</si>
  <si>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</si>
  <si>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</si>
  <si>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</si>
  <si>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</si>
  <si>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</si>
  <si>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</si>
  <si>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</si>
  <si>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</si>
  <si>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</si>
  <si>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</si>
  <si>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</si>
  <si>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</si>
  <si>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</si>
  <si>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</si>
  <si>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</si>
  <si>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</si>
  <si>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</si>
  <si>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</si>
  <si>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</si>
  <si>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</si>
  <si>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</si>
  <si>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</si>
  <si>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</si>
  <si>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</si>
  <si>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</si>
  <si>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</si>
  <si>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</si>
  <si>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</si>
  <si>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</si>
  <si>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</si>
  <si>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</si>
  <si>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</si>
  <si>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</si>
  <si>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</si>
  <si>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</si>
  <si>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</si>
  <si>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</si>
  <si>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</si>
  <si>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</si>
  <si>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</si>
  <si>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</si>
  <si>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</si>
  <si>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</si>
  <si>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</si>
  <si>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</si>
  <si>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</si>
  <si>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</si>
  <si>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</si>
  <si>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</si>
  <si>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</si>
  <si>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</si>
  <si>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</si>
  <si>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</si>
  <si>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</si>
  <si>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</si>
  <si>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</si>
  <si>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</si>
  <si>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</si>
  <si>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</si>
  <si>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</si>
  <si>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</si>
  <si>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</si>
  <si>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</si>
  <si>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</si>
  <si>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</si>
  <si>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</si>
  <si>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</si>
  <si>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</si>
  <si>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</si>
  <si>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</si>
  <si>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</si>
  <si>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</si>
  <si>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</si>
  <si>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</si>
  <si>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</si>
  <si>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</si>
  <si>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</si>
  <si>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</si>
  <si>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</si>
  <si>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</si>
  <si>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</si>
  <si>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</si>
  <si>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</si>
  <si>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</si>
  <si>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</si>
  <si>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</si>
  <si>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</si>
  <si>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</si>
  <si>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</si>
  <si>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</si>
  <si>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</si>
  <si>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</si>
  <si>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</si>
  <si>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</si>
  <si>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</si>
  <si>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</si>
  <si>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</si>
  <si>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</si>
  <si>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</si>
  <si>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</si>
  <si>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</si>
  <si>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</si>
  <si>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</si>
  <si>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</si>
  <si>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</si>
  <si>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</si>
  <si>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</si>
  <si>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</si>
  <si>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</si>
  <si>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</si>
  <si>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</si>
  <si>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</si>
  <si>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</si>
  <si>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</si>
  <si>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</si>
  <si>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</si>
  <si>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</si>
  <si>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</si>
  <si>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</si>
  <si>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</si>
  <si>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</si>
  <si>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</si>
  <si>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</si>
  <si>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</si>
  <si>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</si>
  <si>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</si>
  <si>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</si>
  <si>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</si>
  <si>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</si>
  <si>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</si>
  <si>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</si>
  <si>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</si>
  <si>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</si>
  <si>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</si>
  <si>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</si>
  <si>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</si>
  <si>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</si>
  <si>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</si>
  <si>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</si>
  <si>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</si>
  <si>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</si>
  <si>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</si>
  <si>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</si>
  <si>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</si>
  <si>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</si>
  <si>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</si>
  <si>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</si>
  <si>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</si>
  <si>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</si>
  <si>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</si>
  <si>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</si>
  <si>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</si>
  <si>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</si>
  <si>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</si>
  <si>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</si>
  <si>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</si>
  <si>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</si>
  <si>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</si>
  <si>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</si>
  <si>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</si>
  <si>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</si>
  <si>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</si>
  <si>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</si>
  <si>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</si>
  <si>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</si>
  <si>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</si>
  <si>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</si>
  <si>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</si>
  <si>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</si>
  <si>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</si>
  <si>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</si>
  <si>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</si>
  <si>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</si>
  <si>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</si>
  <si>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</si>
  <si>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</si>
  <si>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</si>
  <si>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</si>
  <si>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</si>
  <si>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</si>
  <si>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</si>
  <si>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</si>
  <si>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</si>
  <si>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</si>
  <si>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</si>
  <si>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</si>
  <si>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</si>
  <si>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</si>
  <si>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</si>
  <si>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</si>
  <si>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</si>
  <si>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</si>
  <si>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</si>
  <si>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</si>
  <si>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</si>
  <si>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</si>
  <si>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</si>
  <si>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</si>
  <si>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</si>
  <si>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</si>
  <si>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</si>
  <si>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</si>
  <si>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</si>
  <si>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</si>
  <si>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</si>
  <si>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</si>
  <si>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</si>
  <si>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</si>
  <si>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</si>
  <si>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</si>
  <si>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</si>
  <si>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</si>
  <si>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</si>
  <si>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</si>
  <si>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</si>
  <si>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</si>
  <si>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</si>
  <si>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</si>
  <si>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</si>
  <si>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</si>
  <si>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</si>
  <si>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</si>
  <si>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</si>
  <si>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</si>
  <si>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</si>
  <si>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</si>
  <si>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</si>
  <si>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</si>
  <si>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</si>
  <si>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</si>
  <si>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</si>
  <si>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</si>
  <si>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</si>
  <si>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</si>
  <si>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</si>
  <si>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</si>
  <si>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</si>
  <si>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</si>
  <si>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</si>
  <si>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</si>
  <si>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</si>
  <si>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</si>
  <si>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</si>
  <si>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</si>
  <si>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</si>
  <si>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</si>
  <si>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</si>
  <si>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</si>
  <si>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</si>
  <si>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</si>
  <si>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</si>
  <si>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</si>
  <si>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</si>
  <si>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</si>
  <si>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</si>
  <si>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</si>
  <si>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</si>
  <si>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</si>
  <si>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</si>
  <si>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</si>
  <si>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</si>
  <si>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</si>
  <si>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</si>
  <si>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</si>
  <si>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</si>
  <si>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</si>
  <si>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</si>
  <si>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</si>
  <si>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</si>
  <si>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</si>
  <si>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</si>
  <si>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</si>
  <si>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</si>
  <si>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</si>
  <si>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</si>
  <si>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</si>
  <si>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</si>
  <si>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</si>
  <si>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</si>
  <si>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</si>
  <si>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</si>
  <si>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</si>
  <si>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</si>
  <si>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</si>
  <si>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</si>
  <si>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</si>
  <si>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</si>
  <si>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</si>
  <si>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</si>
  <si>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</si>
  <si>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</si>
  <si>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</si>
  <si>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</si>
  <si>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</si>
  <si>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</si>
  <si>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</si>
  <si>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</si>
  <si>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</si>
  <si>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</si>
  <si>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</si>
  <si>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</si>
  <si>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</si>
  <si>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</si>
  <si>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</si>
  <si>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</si>
  <si>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</si>
  <si>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</si>
  <si>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</si>
  <si>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</si>
  <si>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</si>
  <si>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</si>
  <si>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</si>
  <si>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</si>
  <si>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</si>
  <si>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</si>
  <si>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</si>
  <si>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</si>
  <si>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</si>
  <si>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</si>
  <si>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</si>
  <si>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</si>
  <si>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</si>
  <si>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</si>
  <si>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</si>
  <si>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</si>
  <si>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</si>
  <si>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</si>
  <si>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</si>
  <si>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</si>
  <si>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</si>
  <si>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</si>
  <si>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</si>
  <si>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</si>
  <si>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</si>
  <si>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</si>
  <si>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</si>
  <si>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</si>
  <si>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</si>
  <si>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</si>
  <si>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</si>
  <si>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</si>
  <si>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</si>
  <si>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</si>
  <si>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</si>
  <si>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</si>
  <si>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</si>
  <si>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</si>
  <si>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</si>
  <si>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</si>
  <si>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</si>
  <si>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</si>
  <si>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</si>
  <si>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</si>
  <si>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</si>
  <si>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</si>
  <si>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</si>
  <si>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</si>
  <si>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</si>
  <si>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</si>
  <si>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</si>
  <si>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</si>
  <si>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</si>
  <si>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</si>
  <si>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</si>
  <si>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</si>
  <si>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</si>
  <si>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</si>
  <si>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</si>
  <si>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</si>
  <si>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</si>
  <si>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</si>
  <si>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</si>
  <si>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</si>
  <si>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</si>
  <si>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</si>
  <si>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</si>
  <si>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</si>
  <si>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</si>
  <si>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</si>
  <si>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</si>
  <si>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</si>
  <si>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</si>
  <si>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</si>
  <si>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</si>
  <si>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</si>
  <si>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</si>
  <si>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</si>
  <si>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</si>
  <si>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</si>
  <si>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</si>
  <si>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</si>
  <si>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</si>
  <si>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</si>
  <si>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</si>
  <si>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</si>
  <si>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</si>
  <si>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</si>
  <si>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</si>
  <si>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</si>
  <si>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</si>
  <si>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</si>
  <si>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</si>
  <si>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</si>
  <si>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</si>
  <si>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</si>
  <si>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</si>
  <si>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</si>
  <si>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</si>
  <si>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</si>
  <si>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</si>
  <si>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</si>
  <si>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</si>
  <si>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</si>
  <si>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</si>
  <si>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</si>
  <si>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</si>
  <si>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</si>
  <si>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</si>
  <si>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</si>
  <si>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</si>
  <si>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</si>
  <si>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</si>
  <si>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</si>
  <si>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</si>
  <si>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</si>
  <si>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</si>
  <si>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</si>
  <si>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</si>
  <si>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</si>
  <si>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</si>
  <si>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</si>
  <si>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</si>
  <si>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</si>
  <si>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</si>
  <si>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</si>
  <si>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</si>
  <si>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</si>
  <si>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</si>
  <si>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</si>
  <si>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</si>
  <si>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</si>
  <si>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</si>
  <si>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</si>
  <si>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</si>
  <si>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</si>
  <si>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</si>
  <si>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</si>
  <si>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</si>
  <si>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</si>
  <si>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</si>
  <si>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</si>
  <si>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</si>
  <si>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</si>
  <si>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</si>
  <si>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</si>
  <si>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</si>
  <si>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</si>
  <si>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</si>
  <si>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</si>
  <si>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</si>
  <si>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</si>
  <si>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</si>
  <si>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</si>
  <si>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</si>
  <si>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</si>
  <si>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</si>
  <si>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</si>
  <si>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</si>
  <si>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</si>
  <si>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</si>
  <si>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</si>
  <si>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</si>
  <si>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</si>
  <si>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</si>
  <si>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</si>
  <si>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</si>
  <si>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</si>
  <si>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</si>
  <si>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</si>
  <si>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</si>
  <si>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</si>
  <si>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</si>
  <si>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</si>
  <si>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</si>
  <si>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</si>
  <si>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</si>
  <si>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</si>
  <si>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</si>
  <si>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</si>
  <si>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</si>
  <si>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</si>
  <si>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</si>
  <si>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</si>
  <si>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</si>
  <si>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</si>
  <si>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</si>
  <si>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</si>
  <si>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</si>
  <si>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</si>
  <si>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</si>
  <si>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</si>
  <si>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</si>
  <si>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</si>
  <si>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</si>
  <si>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</si>
  <si>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</si>
  <si>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</si>
  <si>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</si>
  <si>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</si>
  <si>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</si>
  <si>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</si>
  <si>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</si>
  <si>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</si>
  <si>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</si>
  <si>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</si>
  <si>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</si>
  <si>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</si>
  <si>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</si>
  <si>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</si>
  <si>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</si>
  <si>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</si>
  <si>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</si>
  <si>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</si>
  <si>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</si>
  <si>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</si>
  <si>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</si>
  <si>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</si>
  <si>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</si>
  <si>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</si>
  <si>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</si>
  <si>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</si>
  <si>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</si>
  <si>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</si>
  <si>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</si>
  <si>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</si>
  <si>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</si>
  <si>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</si>
  <si>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</si>
  <si>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</si>
  <si>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</si>
  <si>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</si>
  <si>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</si>
  <si>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</si>
  <si>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</si>
  <si>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</si>
  <si>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</si>
  <si>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</si>
  <si>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</si>
  <si>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</si>
  <si>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</si>
  <si>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</si>
  <si>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</si>
  <si>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</si>
  <si>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</si>
  <si>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</si>
  <si>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</si>
  <si>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</si>
  <si>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</si>
  <si>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</si>
  <si>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</si>
  <si>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</si>
  <si>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</si>
  <si>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</si>
  <si>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</si>
  <si>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</si>
  <si>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</si>
  <si>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</si>
  <si>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</si>
  <si>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</si>
  <si>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</si>
  <si>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</si>
  <si>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</si>
  <si>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</si>
  <si>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</si>
  <si>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</si>
  <si>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</si>
  <si>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</si>
  <si>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</si>
  <si>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</si>
  <si>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</si>
  <si>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</si>
  <si>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</si>
  <si>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</si>
  <si>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</si>
  <si>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</si>
  <si>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</si>
  <si>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</si>
  <si>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</si>
  <si>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</si>
  <si>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</si>
  <si>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</si>
  <si>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</si>
  <si>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</si>
  <si>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</si>
  <si>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</si>
  <si>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</si>
  <si>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</si>
  <si>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</si>
  <si>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</si>
  <si>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</si>
  <si>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</si>
  <si>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</si>
  <si>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</si>
  <si>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</si>
  <si>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</si>
  <si>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</si>
  <si>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</si>
  <si>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</si>
  <si>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</si>
  <si>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</si>
  <si>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</si>
  <si>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</si>
  <si>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</si>
  <si>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</si>
  <si>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</si>
  <si>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</si>
  <si>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</si>
  <si>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</si>
  <si>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</si>
  <si>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</si>
  <si>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</si>
  <si>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</si>
  <si>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</si>
  <si>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</si>
  <si>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</si>
  <si>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</si>
  <si>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</si>
  <si>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</si>
  <si>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</si>
  <si>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</si>
  <si>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</si>
  <si>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</si>
  <si>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</si>
  <si>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</si>
  <si>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</si>
  <si>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</si>
  <si>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</si>
  <si>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</si>
  <si>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</si>
  <si>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</si>
  <si>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</si>
  <si>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</si>
  <si>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</si>
  <si>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</si>
  <si>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</si>
  <si>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</si>
  <si>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</si>
  <si>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</si>
  <si>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</si>
  <si>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</si>
  <si>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</si>
  <si>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</si>
  <si>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</si>
  <si>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</si>
  <si>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</si>
  <si>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</si>
  <si>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</si>
  <si>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</si>
  <si>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</si>
  <si>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</si>
  <si>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</si>
  <si>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</si>
  <si>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</si>
  <si>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</si>
  <si>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</si>
  <si>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</si>
  <si>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</si>
  <si>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</si>
  <si>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</si>
  <si>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</si>
  <si>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</si>
  <si>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</si>
  <si>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</si>
  <si>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</si>
  <si>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</si>
  <si>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</si>
  <si>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</si>
  <si>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</si>
  <si>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</si>
  <si>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</si>
  <si>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</si>
  <si>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</si>
  <si>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</si>
  <si>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</si>
  <si>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</si>
  <si>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</si>
  <si>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</si>
  <si>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</si>
  <si>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</si>
  <si>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</si>
  <si>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</si>
  <si>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</si>
  <si>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</si>
  <si>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</si>
  <si>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</si>
  <si>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</si>
  <si>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</si>
  <si>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</si>
  <si>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</si>
  <si>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</si>
  <si>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</si>
  <si>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</si>
  <si>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</si>
  <si>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</si>
  <si>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</si>
  <si>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</si>
  <si>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</si>
  <si>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</si>
  <si>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</si>
  <si>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</si>
  <si>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</si>
  <si>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</si>
  <si>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</si>
  <si>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</si>
  <si>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</si>
  <si>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</si>
  <si>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</si>
  <si>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</si>
  <si>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</si>
  <si>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</si>
  <si>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</si>
  <si>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</si>
  <si>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</si>
  <si>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</si>
  <si>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</si>
  <si>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</si>
  <si>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</si>
  <si>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</si>
  <si>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</si>
  <si>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</si>
  <si>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</si>
  <si>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</si>
  <si>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</si>
  <si>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</si>
  <si>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</si>
  <si>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</si>
  <si>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</si>
  <si>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</si>
  <si>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</si>
  <si>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</si>
  <si>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</si>
  <si>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</si>
  <si>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</si>
  <si>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</si>
  <si>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</si>
  <si>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</si>
  <si>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</si>
  <si>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</si>
  <si>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</si>
  <si>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</si>
  <si>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</si>
  <si>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</si>
  <si>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</si>
  <si>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</si>
  <si>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</si>
  <si>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</si>
  <si>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</si>
  <si>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</si>
  <si>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</si>
  <si>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</si>
  <si>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</si>
  <si>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</si>
  <si>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</si>
  <si>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</si>
  <si>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</si>
  <si>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</si>
  <si>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</si>
  <si>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</si>
  <si>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</si>
  <si>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</si>
  <si>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</si>
  <si>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</si>
  <si>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</si>
  <si>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</si>
  <si>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</si>
  <si>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</si>
  <si>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</si>
  <si>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</si>
  <si>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</si>
  <si>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</si>
  <si>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</si>
  <si>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</si>
  <si>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</si>
  <si>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</si>
  <si>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</si>
  <si>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</si>
  <si>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</si>
  <si>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</si>
  <si>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</si>
  <si>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</si>
  <si>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</si>
  <si>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</si>
  <si>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</si>
  <si>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</si>
  <si>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</si>
  <si>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</si>
  <si>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</si>
  <si>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</si>
  <si>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</si>
  <si>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</si>
  <si>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</si>
  <si>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</si>
  <si>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</si>
  <si>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</si>
  <si>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</si>
  <si>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</si>
  <si>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</si>
  <si>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</si>
  <si>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</si>
  <si>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</si>
  <si>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</si>
  <si>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</si>
  <si>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</si>
  <si>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</si>
  <si>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</si>
  <si>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</si>
  <si>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</si>
  <si>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</si>
  <si>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</si>
  <si>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</si>
  <si>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</si>
  <si>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</si>
  <si>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</si>
  <si>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</si>
  <si>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</si>
  <si>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</si>
  <si>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</si>
  <si>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</si>
  <si>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</si>
  <si>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</si>
  <si>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</si>
  <si>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</si>
  <si>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</si>
  <si>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</si>
  <si>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</si>
  <si>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</si>
  <si>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</si>
  <si>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</si>
  <si>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</si>
  <si>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</si>
  <si>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</si>
  <si>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</si>
  <si>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</si>
  <si>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</si>
  <si>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</si>
  <si>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</si>
  <si>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</si>
  <si>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</si>
  <si>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</si>
  <si>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</si>
  <si>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</si>
  <si>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</si>
  <si>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</si>
  <si>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</si>
  <si>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</si>
  <si>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</si>
  <si>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</si>
  <si>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</si>
  <si>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</si>
  <si>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</si>
  <si>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</si>
  <si>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</si>
  <si>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</si>
  <si>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</si>
  <si>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</si>
  <si>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</si>
  <si>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</si>
  <si>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</si>
  <si>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</si>
  <si>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</si>
  <si>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</si>
  <si>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</si>
  <si>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</si>
  <si>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</si>
  <si>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</si>
  <si>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</si>
  <si>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</si>
  <si>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</si>
  <si>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</si>
  <si>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</si>
  <si>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</si>
  <si>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</si>
  <si>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</si>
  <si>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</si>
  <si>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</si>
  <si>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</si>
  <si>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</si>
  <si>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</si>
  <si>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</si>
  <si>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</si>
  <si>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</si>
  <si>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</si>
  <si>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</si>
  <si>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</si>
  <si>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</si>
  <si>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</si>
  <si>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</si>
  <si>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</si>
  <si>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</si>
  <si>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</si>
  <si>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</si>
  <si>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</si>
  <si>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</si>
  <si>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</si>
  <si>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</si>
  <si>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</si>
  <si>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</si>
  <si>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</si>
  <si>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</si>
  <si>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</si>
  <si>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</si>
  <si>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</si>
  <si>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</si>
  <si>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</si>
  <si>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</si>
  <si>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</si>
  <si>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</si>
  <si>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</si>
  <si>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</si>
  <si>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</si>
  <si>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</si>
  <si>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</si>
  <si>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</si>
  <si>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</si>
  <si>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</si>
  <si>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</si>
  <si>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</si>
  <si>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</si>
  <si>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</si>
  <si>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</si>
  <si>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</si>
  <si>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</si>
  <si>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</si>
  <si>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</si>
  <si>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</si>
  <si>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</si>
  <si>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</si>
  <si>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</si>
  <si>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</si>
  <si>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</si>
  <si>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</si>
  <si>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</si>
  <si>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</si>
  <si>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</si>
  <si>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</si>
  <si>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</si>
  <si>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</si>
  <si>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</si>
  <si>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</si>
  <si>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</si>
  <si>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</si>
  <si>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</si>
  <si>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</si>
  <si>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</si>
  <si>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</si>
  <si>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</si>
  <si>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</si>
  <si>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</si>
  <si>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</si>
  <si>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</si>
  <si>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</si>
  <si>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</si>
  <si>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</si>
  <si>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</si>
  <si>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</si>
  <si>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</si>
  <si>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</si>
  <si>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</si>
  <si>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</si>
  <si>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</si>
  <si>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</si>
  <si>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</si>
  <si>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</si>
  <si>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</si>
  <si>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</si>
  <si>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</si>
  <si>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</si>
  <si>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</si>
  <si>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</si>
  <si>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</si>
  <si>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</si>
  <si>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</si>
  <si>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</si>
  <si>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</si>
  <si>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</si>
  <si>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</si>
  <si>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</si>
  <si>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</si>
  <si>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</si>
  <si>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</si>
  <si>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</si>
  <si>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</si>
  <si>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</si>
  <si>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</si>
  <si>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</si>
  <si>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</si>
  <si>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</si>
  <si>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</si>
  <si>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</si>
  <si>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</si>
  <si>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</si>
  <si>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</si>
  <si>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</si>
  <si>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</si>
  <si>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</si>
  <si>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</si>
  <si>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</si>
  <si>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</si>
  <si>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</si>
  <si>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</si>
  <si>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</si>
  <si>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</si>
  <si>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</si>
  <si>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</si>
  <si>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</si>
  <si>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</si>
  <si>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</si>
  <si>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</si>
  <si>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</si>
  <si>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</si>
  <si>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</si>
  <si>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</si>
  <si>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</si>
  <si>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</si>
  <si>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</si>
  <si>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</si>
  <si>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</si>
  <si>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</si>
  <si>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</si>
  <si>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</si>
  <si>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</si>
  <si>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</si>
  <si>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</si>
  <si>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</si>
  <si>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</si>
  <si>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</si>
  <si>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</si>
  <si>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</si>
  <si>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</si>
  <si>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</si>
  <si>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</si>
  <si>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</si>
  <si>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</si>
  <si>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</si>
  <si>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</si>
  <si>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</si>
  <si>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</si>
  <si>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</si>
  <si>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</si>
  <si>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</si>
  <si>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</si>
  <si>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</si>
  <si>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</si>
  <si>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</si>
  <si>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</si>
  <si>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</si>
  <si>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</si>
  <si>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</si>
  <si>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</si>
  <si>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</si>
  <si>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</si>
  <si>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</si>
  <si>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</si>
  <si>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</si>
  <si>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</si>
  <si>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</si>
  <si>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</si>
  <si>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</si>
  <si>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</si>
  <si>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</si>
  <si>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</si>
  <si>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</si>
  <si>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</si>
  <si>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</si>
  <si>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</si>
  <si>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</si>
  <si>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</si>
  <si>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</si>
  <si>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</si>
  <si>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</si>
  <si>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</si>
  <si>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</si>
  <si>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</si>
  <si>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</si>
  <si>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</si>
  <si>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</si>
  <si>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</si>
  <si>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</si>
  <si>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</si>
  <si>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</si>
  <si>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</si>
  <si>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</si>
  <si>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</si>
  <si>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</si>
  <si>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</si>
  <si>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</si>
  <si>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</si>
  <si>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</si>
  <si>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</si>
  <si>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</si>
  <si>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</si>
  <si>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</si>
  <si>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</si>
  <si>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</si>
  <si>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</si>
  <si>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</si>
  <si>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</si>
  <si>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</si>
  <si>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</si>
  <si>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</si>
  <si>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</si>
  <si>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</si>
  <si>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</si>
  <si>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</si>
  <si>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</si>
  <si>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</si>
  <si>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</si>
  <si>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</si>
  <si>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</si>
  <si>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</si>
  <si>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</si>
  <si>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</si>
  <si>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</si>
  <si>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</si>
  <si>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</si>
  <si>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</si>
  <si>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</si>
  <si>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</si>
  <si>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</si>
  <si>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</si>
  <si>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</si>
  <si>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</si>
  <si>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</si>
  <si>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</si>
  <si>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</si>
  <si>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</si>
  <si>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</si>
  <si>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</si>
  <si>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</si>
  <si>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</si>
  <si>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</si>
  <si>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</si>
  <si>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</si>
  <si>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</si>
  <si>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</si>
  <si>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</si>
  <si>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</si>
  <si>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</si>
  <si>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</si>
  <si>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</si>
  <si>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</si>
  <si>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</si>
  <si>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</si>
  <si>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</si>
  <si>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</si>
  <si>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</si>
  <si>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</si>
  <si>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</si>
  <si>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</si>
  <si>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</si>
  <si>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</si>
  <si>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</si>
  <si>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</si>
  <si>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</si>
  <si>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</si>
  <si>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</si>
  <si>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</si>
  <si>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</si>
  <si>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</si>
  <si>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</si>
  <si>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</si>
  <si>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</si>
  <si>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</si>
  <si>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</si>
  <si>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</si>
  <si>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</si>
  <si>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</si>
  <si>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</si>
  <si>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</si>
  <si>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</si>
  <si>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</si>
  <si>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</si>
  <si>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</si>
  <si>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</si>
  <si>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</si>
  <si>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</si>
  <si>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</si>
  <si>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</si>
  <si>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</si>
  <si>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</si>
  <si>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</si>
  <si>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</si>
  <si>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</si>
  <si>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</si>
  <si>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</si>
  <si>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</si>
  <si>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</si>
  <si>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</si>
  <si>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</si>
  <si>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</si>
  <si>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</si>
  <si>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</si>
  <si>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</si>
  <si>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</si>
  <si>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</si>
  <si>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</si>
  <si>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</si>
  <si>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</si>
  <si>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</si>
  <si>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</si>
  <si>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</si>
  <si>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</si>
  <si>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</si>
  <si>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</si>
  <si>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</si>
  <si>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</si>
  <si>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</si>
  <si>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</si>
  <si>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</si>
  <si>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</si>
  <si>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</si>
  <si>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</si>
  <si>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</si>
  <si>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</si>
  <si>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</si>
  <si>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</si>
  <si>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</si>
  <si>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</si>
  <si>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</si>
  <si>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</si>
  <si>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</si>
  <si>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</si>
  <si>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</si>
  <si>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</si>
  <si>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</si>
  <si>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</si>
  <si>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</si>
  <si>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</si>
  <si>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</si>
  <si>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</si>
  <si>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</si>
  <si>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</si>
  <si>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</si>
  <si>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</si>
  <si>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</si>
  <si>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</si>
  <si>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</si>
  <si>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</si>
  <si>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</si>
  <si>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</si>
  <si>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</si>
  <si>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</si>
  <si>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</si>
  <si>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</si>
  <si>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</si>
  <si>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</si>
  <si>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</si>
  <si>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</si>
  <si>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</si>
  <si>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</si>
  <si>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</si>
  <si>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</si>
  <si>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</si>
  <si>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</si>
  <si>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</si>
  <si>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</si>
  <si>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</si>
  <si>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</si>
  <si>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</si>
  <si>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</si>
  <si>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</si>
  <si>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</si>
  <si>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</si>
  <si>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</si>
  <si>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</si>
  <si>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</si>
  <si>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</si>
  <si>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</si>
  <si>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</si>
  <si>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</si>
  <si>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</si>
  <si>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</si>
  <si>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</si>
  <si>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</si>
  <si>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</si>
  <si>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</si>
  <si>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</si>
  <si>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</si>
  <si>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</si>
  <si>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</si>
  <si>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</si>
  <si>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</si>
  <si>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</si>
  <si>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</si>
  <si>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</si>
  <si>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</si>
  <si>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</si>
  <si>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</si>
  <si>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</si>
  <si>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</si>
  <si>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</si>
  <si>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</si>
  <si>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</si>
  <si>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</si>
  <si>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</si>
  <si>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</si>
  <si>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</si>
  <si>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</si>
  <si>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</si>
  <si>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</si>
  <si>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</si>
  <si>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</si>
  <si>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</si>
  <si>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</si>
  <si>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</si>
  <si>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</si>
  <si>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</si>
  <si>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</si>
  <si>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</si>
  <si>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</si>
  <si>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</si>
  <si>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</si>
  <si>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</si>
  <si>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</si>
  <si>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</si>
  <si>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</si>
  <si>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</si>
  <si>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</si>
  <si>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</si>
  <si>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</si>
  <si>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</si>
  <si>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</si>
  <si>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</si>
  <si>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</si>
  <si>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</si>
  <si>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</si>
  <si>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</si>
  <si>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</si>
  <si>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</si>
  <si>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</si>
  <si>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</si>
  <si>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</si>
  <si>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</si>
  <si>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</si>
  <si>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</si>
  <si>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</si>
  <si>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</si>
  <si>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</si>
  <si>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</si>
  <si>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</si>
  <si>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</si>
  <si>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</si>
  <si>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</si>
  <si>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</si>
  <si>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</si>
  <si>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</si>
  <si>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</si>
  <si>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</si>
  <si>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</si>
  <si>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</si>
  <si>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</si>
  <si>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</si>
  <si>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</si>
  <si>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</si>
  <si>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</si>
  <si>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</si>
  <si>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</si>
  <si>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</si>
  <si>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</si>
  <si>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</si>
  <si>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</si>
  <si>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</si>
  <si>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</si>
  <si>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</si>
  <si>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</si>
  <si>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</si>
  <si>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</si>
  <si>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</si>
  <si>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</si>
  <si>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</si>
  <si>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</si>
  <si>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</si>
  <si>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</si>
  <si>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</si>
  <si>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</si>
  <si>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</si>
  <si>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</si>
  <si>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</si>
  <si>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</si>
  <si>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</si>
  <si>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</si>
  <si>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</si>
  <si>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</si>
  <si>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</si>
  <si>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</si>
  <si>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</si>
  <si>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</si>
  <si>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</si>
  <si>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</si>
  <si>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</si>
  <si>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</si>
  <si>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</si>
  <si>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</si>
  <si>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</si>
  <si>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</si>
  <si>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</si>
  <si>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</si>
  <si>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</si>
  <si>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</si>
  <si>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</si>
  <si>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</si>
  <si>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</si>
  <si>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</si>
  <si>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</si>
  <si>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</si>
  <si>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</si>
  <si>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</si>
  <si>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</si>
  <si>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</si>
  <si>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</si>
  <si>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</si>
  <si>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</si>
  <si>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</si>
  <si>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</si>
  <si>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</si>
  <si>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</si>
  <si>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</si>
  <si>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</si>
  <si>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</si>
  <si>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</si>
  <si>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</si>
  <si>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</si>
  <si>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</si>
  <si>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</si>
  <si>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</si>
  <si>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</si>
  <si>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</si>
  <si>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</si>
  <si>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</si>
  <si>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</si>
  <si>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</si>
  <si>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</si>
  <si>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</si>
  <si>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</si>
  <si>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</si>
  <si>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</si>
  <si>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</si>
  <si>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</si>
  <si>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</si>
  <si>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</si>
  <si>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</si>
  <si>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</si>
  <si>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</si>
  <si>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</si>
  <si>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</si>
  <si>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</si>
  <si>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</si>
  <si>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</si>
  <si>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</si>
  <si>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</si>
  <si>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</si>
  <si>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</si>
  <si>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</si>
  <si>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</si>
  <si>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</si>
  <si>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</si>
  <si>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</si>
  <si>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</si>
  <si>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</si>
  <si>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</si>
  <si>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</si>
  <si>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</si>
  <si>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</si>
  <si>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</si>
  <si>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</si>
  <si>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</si>
  <si>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</si>
  <si>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</si>
  <si>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</si>
  <si>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</si>
  <si>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</si>
  <si>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</si>
  <si>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</si>
  <si>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</si>
  <si>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</si>
  <si>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</si>
  <si>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</si>
  <si>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</si>
  <si>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</si>
  <si>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</si>
  <si>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</si>
  <si>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</si>
  <si>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</si>
  <si>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</si>
  <si>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</si>
  <si>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</si>
  <si>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</si>
  <si>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</si>
  <si>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</si>
  <si>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</si>
  <si>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</si>
  <si>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</si>
  <si>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</si>
  <si>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</si>
  <si>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</si>
  <si>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</si>
  <si>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</si>
  <si>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</si>
  <si>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</si>
  <si>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</si>
  <si>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</si>
  <si>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</si>
  <si>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</si>
  <si>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</si>
  <si>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</si>
  <si>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</si>
  <si>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</si>
  <si>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</si>
  <si>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</si>
  <si>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</si>
  <si>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</si>
  <si>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</si>
  <si>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</si>
  <si>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</si>
  <si>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</si>
  <si>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</si>
  <si>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</si>
  <si>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</si>
  <si>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</si>
  <si>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</si>
  <si>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</si>
  <si>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</si>
  <si>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</si>
  <si>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</si>
  <si>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</si>
  <si>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</si>
  <si>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</si>
  <si>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</si>
  <si>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</si>
  <si>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</si>
  <si>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</si>
  <si>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</si>
  <si>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</si>
  <si>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</si>
  <si>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</si>
  <si>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</si>
  <si>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</si>
  <si>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</si>
  <si>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</si>
  <si>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</si>
  <si>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</si>
  <si>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</si>
  <si>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</si>
  <si>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</si>
  <si>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</si>
  <si>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</si>
  <si>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</si>
  <si>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</si>
  <si>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</si>
  <si>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</si>
  <si>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</si>
  <si>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</si>
  <si>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</si>
  <si>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</si>
  <si>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</si>
  <si>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</si>
  <si>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</si>
  <si>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</si>
  <si>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</si>
  <si>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</si>
  <si>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</si>
  <si>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</si>
  <si>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</si>
  <si>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</si>
  <si>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</si>
  <si>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</si>
  <si>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</si>
  <si>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</si>
  <si>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</si>
  <si>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</si>
  <si>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</si>
  <si>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</si>
  <si>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</si>
  <si>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</si>
  <si>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</si>
  <si>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</si>
  <si>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</si>
  <si>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</si>
  <si>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</si>
  <si>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</si>
  <si>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</si>
  <si>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</si>
  <si>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</si>
  <si>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</si>
  <si>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</si>
  <si>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</si>
  <si>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</si>
  <si>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</si>
  <si>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</si>
  <si>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</si>
  <si>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</si>
  <si>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</si>
  <si>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</si>
  <si>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</si>
  <si>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</si>
  <si>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</si>
  <si>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</si>
  <si>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</si>
  <si>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</si>
  <si>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</si>
  <si>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</si>
  <si>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</si>
  <si>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</si>
  <si>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</si>
  <si>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</si>
  <si>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</si>
  <si>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</si>
  <si>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</si>
  <si>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</si>
  <si>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</si>
  <si>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</si>
  <si>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</si>
  <si>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</si>
  <si>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</si>
  <si>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</si>
  <si>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</si>
  <si>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</si>
  <si>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</si>
  <si>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</si>
  <si>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</si>
  <si>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</si>
  <si>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</si>
  <si>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</si>
  <si>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</si>
  <si>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</si>
  <si>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</si>
  <si>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</si>
  <si>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</si>
  <si>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</si>
  <si>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</si>
  <si>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</si>
  <si>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</si>
  <si>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</si>
  <si>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</si>
  <si>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</si>
  <si>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</si>
  <si>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</si>
  <si>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</si>
  <si>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</si>
  <si>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</si>
  <si>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</si>
  <si>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</si>
  <si>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</si>
  <si>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</si>
  <si>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</si>
  <si>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</si>
  <si>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</si>
  <si>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</si>
  <si>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</si>
  <si>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</si>
  <si>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</si>
  <si>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</si>
  <si>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</si>
  <si>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</si>
  <si>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</si>
  <si>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</si>
  <si>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</si>
  <si>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</si>
  <si>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</si>
  <si>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</si>
  <si>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</si>
  <si>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</si>
  <si>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</si>
  <si>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</si>
  <si>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</si>
  <si>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</si>
  <si>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</si>
  <si>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</si>
  <si>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</si>
  <si>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</si>
  <si>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</si>
  <si>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</si>
  <si>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</si>
  <si>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</si>
  <si>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</si>
  <si>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</si>
  <si>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</si>
  <si>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</si>
  <si>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</si>
  <si>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</si>
  <si>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</si>
  <si>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</si>
  <si>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</si>
  <si>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</si>
  <si>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</si>
  <si>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</si>
  <si>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</si>
  <si>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</si>
  <si>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</si>
  <si>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</si>
  <si>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</si>
  <si>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</si>
  <si>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</si>
  <si>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</si>
  <si>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</si>
  <si>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</si>
  <si>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</si>
  <si>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</si>
  <si>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</si>
  <si>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</si>
  <si>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</si>
  <si>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</si>
  <si>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</si>
  <si>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</si>
  <si>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</si>
  <si>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</si>
  <si>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</si>
  <si>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</si>
  <si>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</si>
  <si>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</si>
  <si>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</si>
  <si>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</si>
  <si>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</si>
  <si>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</si>
  <si>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</si>
  <si>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</si>
  <si>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</si>
  <si>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</si>
  <si>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</si>
  <si>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</si>
  <si>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</si>
  <si>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</si>
  <si>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</si>
  <si>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</si>
  <si>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</si>
  <si>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</si>
  <si>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</si>
  <si>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</si>
  <si>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</si>
  <si>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</si>
  <si>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</si>
  <si>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</si>
  <si>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</si>
  <si>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</si>
  <si>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</si>
  <si>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</si>
  <si>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</si>
  <si>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</si>
  <si>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</si>
  <si>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</si>
  <si>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</si>
  <si>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</si>
  <si>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</si>
  <si>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</si>
  <si>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</si>
  <si>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</si>
  <si>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</si>
  <si>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</si>
  <si>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</si>
  <si>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</si>
  <si>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</si>
  <si>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</si>
  <si>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</si>
  <si>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</si>
  <si>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</si>
  <si>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</si>
  <si>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</si>
  <si>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</si>
  <si>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</si>
  <si>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</si>
  <si>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</si>
  <si>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</si>
  <si>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</si>
  <si>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</si>
  <si>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</si>
  <si>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</si>
  <si>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</si>
  <si>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</si>
  <si>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</si>
  <si>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</si>
  <si>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</si>
  <si>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</si>
  <si>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</si>
  <si>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</si>
  <si>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</si>
  <si>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</si>
  <si>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</si>
  <si>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</si>
  <si>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</si>
  <si>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</si>
  <si>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</si>
  <si>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</si>
  <si>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</si>
  <si>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</si>
  <si>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</si>
  <si>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</si>
  <si>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</si>
  <si>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</si>
  <si>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</si>
  <si>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</si>
  <si>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</si>
  <si>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</si>
  <si>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</si>
  <si>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</si>
  <si>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</si>
  <si>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</si>
  <si>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</si>
  <si>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</si>
  <si>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</si>
  <si>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</si>
  <si>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</si>
  <si>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</si>
  <si>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</si>
  <si>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</si>
  <si>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</si>
  <si>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</si>
  <si>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</si>
  <si>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</si>
  <si>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</si>
  <si>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</si>
  <si>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</si>
  <si>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</si>
  <si>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</si>
  <si>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</si>
  <si>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</si>
  <si>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</si>
  <si>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</si>
  <si>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</si>
  <si>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</si>
  <si>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</si>
  <si>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</si>
  <si>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</si>
  <si>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</si>
  <si>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</si>
  <si>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</si>
  <si>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</si>
  <si>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</si>
  <si>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</si>
  <si>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</si>
  <si>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</si>
  <si>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</si>
  <si>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</si>
  <si>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</si>
  <si>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</si>
  <si>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</si>
  <si>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</si>
  <si>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</si>
  <si>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</si>
  <si>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</si>
  <si>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</si>
  <si>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</si>
  <si>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</si>
  <si>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</si>
  <si>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</si>
  <si>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</si>
  <si>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</si>
  <si>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</si>
  <si>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</si>
  <si>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</si>
  <si>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</si>
  <si>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</si>
  <si>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</si>
  <si>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</si>
  <si>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</si>
  <si>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</si>
  <si>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</si>
  <si>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</si>
  <si>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</si>
  <si>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</si>
  <si>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</si>
  <si>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</si>
  <si>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</si>
  <si>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</si>
  <si>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</si>
  <si>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</si>
  <si>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</si>
  <si>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</si>
  <si>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</si>
  <si>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</si>
  <si>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</si>
  <si>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</si>
  <si>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</si>
  <si>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</si>
  <si>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</si>
  <si>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</si>
  <si>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</si>
  <si>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</si>
  <si>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</si>
  <si>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</si>
  <si>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</si>
  <si>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</si>
  <si>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</si>
  <si>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</si>
  <si>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</si>
  <si>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</si>
  <si>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</si>
  <si>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</si>
  <si>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</si>
  <si>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</si>
  <si>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</si>
  <si>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</si>
  <si>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</si>
  <si>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</si>
  <si>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</si>
  <si>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</si>
  <si>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</si>
  <si>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</si>
  <si>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</si>
  <si>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</si>
  <si>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</si>
  <si>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</si>
  <si>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</si>
  <si>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</si>
  <si>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</si>
  <si>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</si>
  <si>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</si>
  <si>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</si>
  <si>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</si>
  <si>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</si>
  <si>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</si>
  <si>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</si>
  <si>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</si>
  <si>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</si>
  <si>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</si>
  <si>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</si>
  <si>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</si>
  <si>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</si>
  <si>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</si>
  <si>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</si>
  <si>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</si>
  <si>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</si>
  <si>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</si>
  <si>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</si>
  <si>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</si>
  <si>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</si>
  <si>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</si>
  <si>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</si>
  <si>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</si>
  <si>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</si>
  <si>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</si>
  <si>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</si>
  <si>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</si>
  <si>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</si>
  <si>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</si>
  <si>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</si>
  <si>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</si>
  <si>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</si>
  <si>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</si>
  <si>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</si>
  <si>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</si>
  <si>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</si>
  <si>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</si>
  <si>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</si>
  <si>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</si>
  <si>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</si>
  <si>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</si>
  <si>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</si>
  <si>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</si>
  <si>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</si>
  <si>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</si>
  <si>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</si>
  <si>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</si>
  <si>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</si>
  <si>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</si>
  <si>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</si>
  <si>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</si>
  <si>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</si>
  <si>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</si>
  <si>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</si>
  <si>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</si>
  <si>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</si>
  <si>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</si>
  <si>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</si>
  <si>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</si>
  <si>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</si>
  <si>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</si>
  <si>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</si>
  <si>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</si>
  <si>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</si>
  <si>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</si>
  <si>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</si>
  <si>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</si>
  <si>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</si>
  <si>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</si>
  <si>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</si>
  <si>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</si>
  <si>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</si>
  <si>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</si>
  <si>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</si>
  <si>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</si>
  <si>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</si>
  <si>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</si>
  <si>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</si>
  <si>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</si>
  <si>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</si>
  <si>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</si>
  <si>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</si>
  <si>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</si>
  <si>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</si>
  <si>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</si>
  <si>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</si>
  <si>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</si>
  <si>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</si>
  <si>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</si>
  <si>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</si>
  <si>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</si>
  <si>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</si>
  <si>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</si>
  <si>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</si>
  <si>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</si>
  <si>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</si>
  <si>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</si>
  <si>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</si>
  <si>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</si>
  <si>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</si>
  <si>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</si>
  <si>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</si>
  <si>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</si>
  <si>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</si>
  <si>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</si>
  <si>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</si>
  <si>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</si>
  <si>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</si>
  <si>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</si>
  <si>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</si>
  <si>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</si>
  <si>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</si>
  <si>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</si>
  <si>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</si>
  <si>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</si>
  <si>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</si>
  <si>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</si>
  <si>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</si>
  <si>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</si>
  <si>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</si>
  <si>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</si>
  <si>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</si>
  <si>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</si>
  <si>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</si>
  <si>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</si>
  <si>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</si>
  <si>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</si>
  <si>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</si>
  <si>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</si>
  <si>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</si>
  <si>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</si>
  <si>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</si>
  <si>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</si>
  <si>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</si>
  <si>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</si>
  <si>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</si>
  <si>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</si>
  <si>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</si>
  <si>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</si>
  <si>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</si>
  <si>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</si>
  <si>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</si>
  <si>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</si>
  <si>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</si>
  <si>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</si>
  <si>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</si>
  <si>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</si>
  <si>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</si>
  <si>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</si>
  <si>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</si>
  <si>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</si>
  <si>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</si>
  <si>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</si>
  <si>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</si>
  <si>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</si>
  <si>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</si>
  <si>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</si>
  <si>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</si>
  <si>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</si>
  <si>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</si>
  <si>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</si>
  <si>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</si>
  <si>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</si>
  <si>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</si>
  <si>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</si>
  <si>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</si>
  <si>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</si>
  <si>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</si>
  <si>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</si>
  <si>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</si>
  <si>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</si>
  <si>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</si>
  <si>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</si>
  <si>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</si>
  <si>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</si>
  <si>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</si>
  <si>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</si>
  <si>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</si>
  <si>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</si>
  <si>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</si>
  <si>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</si>
  <si>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</si>
  <si>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</si>
  <si>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</si>
  <si>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</si>
  <si>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</si>
  <si>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</si>
  <si>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</si>
  <si>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</si>
  <si>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</si>
  <si>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</si>
  <si>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</si>
  <si>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</si>
  <si>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</si>
  <si>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</si>
  <si>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</si>
  <si>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</si>
  <si>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</si>
  <si>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</si>
  <si>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</si>
  <si>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</si>
  <si>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</si>
  <si>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</si>
  <si>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</si>
  <si>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</si>
  <si>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</si>
  <si>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</si>
  <si>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</si>
  <si>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</si>
  <si>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</si>
  <si>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</si>
  <si>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</si>
  <si>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</si>
  <si>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</si>
  <si>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</si>
  <si>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</si>
  <si>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</si>
  <si>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</si>
  <si>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</si>
  <si>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</si>
  <si>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</si>
  <si>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</si>
  <si>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</si>
  <si>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</si>
  <si>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</si>
  <si>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</si>
  <si>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</si>
  <si>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</si>
  <si>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</si>
  <si>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</si>
  <si>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</si>
  <si>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</si>
  <si>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</si>
  <si>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</si>
  <si>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</si>
  <si>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</si>
  <si>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</si>
  <si>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</si>
  <si>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</si>
  <si>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</si>
  <si>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</si>
  <si>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</si>
  <si>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</si>
  <si>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</si>
  <si>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</si>
  <si>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</si>
  <si>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</si>
  <si>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</si>
  <si>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</si>
  <si>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</si>
  <si>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</si>
  <si>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</si>
  <si>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</si>
  <si>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</si>
  <si>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</si>
  <si>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</si>
  <si>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</si>
  <si>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</si>
  <si>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</si>
  <si>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</si>
  <si>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</si>
  <si>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</si>
  <si>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</si>
  <si>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</si>
  <si>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</si>
  <si>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</si>
  <si>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</si>
  <si>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</si>
  <si>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</si>
  <si>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</si>
  <si>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</si>
  <si>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</si>
  <si>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</si>
  <si>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</si>
  <si>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</si>
  <si>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</si>
  <si>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</si>
  <si>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</si>
  <si>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</si>
  <si>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</si>
  <si>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</si>
  <si>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</si>
  <si>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</si>
  <si>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</si>
  <si>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</si>
  <si>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</si>
  <si>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</si>
  <si>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</si>
  <si>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</si>
  <si>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</si>
  <si>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</si>
  <si>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</si>
  <si>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</si>
  <si>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</si>
  <si>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</si>
  <si>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</si>
  <si>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</si>
  <si>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</si>
  <si>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</si>
  <si>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</si>
  <si>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</si>
  <si>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</si>
  <si>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</si>
  <si>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</si>
  <si>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</si>
  <si>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</si>
  <si>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</si>
  <si>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</si>
  <si>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</si>
  <si>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</si>
  <si>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</si>
  <si>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</si>
  <si>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</si>
  <si>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</si>
  <si>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</si>
  <si>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</si>
  <si>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</si>
  <si>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</si>
  <si>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</si>
  <si>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</si>
  <si>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</si>
  <si>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</si>
  <si>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</si>
  <si>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</si>
  <si>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</si>
  <si>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</si>
  <si>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</si>
  <si>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</si>
  <si>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</si>
  <si>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</si>
  <si>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</si>
  <si>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</si>
  <si>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</si>
  <si>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</si>
  <si>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</si>
  <si>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</si>
  <si>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</si>
  <si>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</si>
  <si>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</si>
  <si>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</si>
  <si>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</si>
  <si>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</si>
  <si>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</si>
  <si>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</si>
  <si>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</si>
  <si>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</si>
  <si>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</si>
  <si>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</si>
  <si>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</si>
  <si>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</si>
  <si>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</si>
  <si>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</si>
  <si>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</si>
  <si>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</si>
  <si>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</si>
  <si>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</si>
  <si>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</si>
  <si>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</si>
  <si>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</si>
  <si>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</si>
  <si>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</si>
  <si>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</si>
  <si>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</si>
  <si>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</si>
  <si>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</si>
  <si>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</si>
  <si>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</si>
  <si>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</si>
  <si>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</si>
  <si>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</si>
  <si>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</si>
  <si>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</si>
  <si>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</si>
  <si>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</si>
  <si>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</si>
  <si>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</si>
  <si>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</si>
  <si>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</si>
  <si>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</si>
  <si>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</si>
  <si>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</si>
  <si>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</si>
  <si>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</si>
  <si>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</si>
  <si>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</si>
  <si>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</si>
  <si>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</si>
  <si>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</si>
  <si>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</si>
  <si>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</si>
  <si>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</si>
  <si>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</si>
  <si>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</si>
  <si>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</si>
  <si>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</si>
  <si>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</si>
  <si>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</si>
  <si>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</si>
  <si>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</si>
  <si>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</si>
  <si>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</si>
  <si>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</si>
  <si>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</si>
  <si>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</si>
  <si>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</si>
  <si>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</si>
  <si>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</si>
  <si>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</si>
  <si>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</si>
  <si>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</si>
  <si>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</si>
  <si>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</si>
  <si>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</si>
  <si>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</si>
  <si>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</si>
  <si>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</si>
  <si>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</si>
  <si>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</si>
  <si>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</si>
  <si>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</si>
  <si>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</si>
  <si>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</si>
  <si>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</si>
  <si>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</si>
  <si>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</si>
  <si>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</si>
  <si>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</si>
  <si>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</si>
  <si>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</si>
  <si>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</si>
  <si>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</si>
  <si>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</si>
  <si>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</si>
  <si>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</si>
  <si>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</si>
  <si>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</si>
  <si>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</si>
  <si>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</si>
  <si>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</si>
  <si>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</si>
  <si>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</si>
  <si>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</si>
  <si>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</si>
  <si>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</si>
  <si>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</si>
  <si>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</si>
  <si>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</si>
  <si>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</si>
  <si>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</si>
  <si>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</si>
  <si>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</si>
  <si>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</si>
  <si>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</si>
  <si>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</si>
  <si>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</si>
  <si>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</si>
  <si>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</si>
  <si>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</si>
  <si>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</si>
  <si>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</si>
  <si>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</si>
  <si>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</si>
  <si>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</si>
  <si>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</si>
  <si>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</si>
  <si>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</si>
  <si>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</si>
  <si>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</si>
  <si>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</si>
  <si>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</si>
  <si>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</si>
  <si>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</si>
  <si>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</si>
  <si>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</si>
  <si>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</si>
  <si>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</si>
  <si>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</si>
  <si>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</si>
  <si>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</si>
  <si>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</si>
  <si>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</si>
  <si>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</si>
  <si>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</si>
  <si>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</si>
  <si>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</si>
  <si>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</si>
  <si>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</si>
  <si>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</si>
  <si>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</si>
  <si>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</si>
  <si>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</si>
  <si>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</si>
  <si>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</si>
  <si>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</si>
  <si>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</si>
  <si>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</si>
  <si>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</si>
  <si>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</si>
  <si>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</si>
  <si>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</si>
  <si>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</si>
  <si>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</si>
  <si>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</si>
  <si>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</si>
  <si>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</si>
  <si>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</si>
  <si>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</si>
  <si>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</si>
  <si>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</si>
  <si>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</si>
  <si>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</si>
  <si>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</si>
  <si>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</si>
  <si>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</si>
  <si>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</si>
  <si>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</si>
  <si>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</si>
  <si>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</si>
  <si>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</si>
  <si>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</si>
  <si>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</si>
  <si>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</si>
  <si>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</si>
  <si>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</si>
  <si>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</si>
  <si>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</si>
  <si>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</si>
  <si>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</si>
  <si>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</si>
  <si>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</si>
  <si>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</si>
  <si>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</si>
  <si>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</si>
  <si>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</si>
  <si>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</si>
  <si>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</si>
  <si>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</si>
  <si>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</si>
  <si>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</si>
  <si>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</si>
  <si>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</si>
  <si>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</si>
  <si>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</si>
  <si>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</si>
  <si>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</si>
  <si>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</si>
  <si>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</si>
  <si>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</si>
  <si>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</si>
  <si>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</si>
  <si>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</si>
  <si>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</si>
  <si>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</si>
  <si>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</si>
  <si>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</si>
  <si>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</si>
  <si>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</si>
  <si>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</si>
  <si>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</si>
  <si>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</si>
  <si>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</si>
  <si>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</si>
  <si>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</si>
  <si>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</si>
  <si>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</si>
  <si>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</si>
  <si>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</si>
  <si>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</si>
  <si>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</si>
  <si>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</si>
  <si>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</si>
  <si>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</si>
  <si>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</si>
  <si>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</si>
  <si>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</si>
  <si>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</si>
  <si>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</si>
  <si>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</si>
  <si>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</si>
  <si>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</si>
  <si>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</si>
  <si>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</si>
  <si>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</si>
  <si>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</si>
  <si>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</si>
  <si>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</si>
  <si>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</si>
  <si>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</si>
  <si>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</si>
  <si>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</si>
  <si>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</si>
  <si>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</si>
  <si>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</si>
  <si>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</si>
  <si>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</si>
  <si>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</si>
  <si>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</si>
  <si>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</si>
  <si>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</si>
  <si>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</si>
  <si>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</si>
  <si>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</si>
  <si>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</si>
  <si>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</si>
  <si>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</si>
  <si>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</si>
  <si>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</si>
  <si>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</si>
  <si>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</si>
  <si>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</si>
  <si>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</si>
  <si>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</si>
  <si>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</si>
  <si>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</si>
  <si>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</si>
  <si>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</si>
  <si>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</si>
  <si>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</si>
  <si>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</si>
  <si>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</si>
  <si>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</si>
  <si>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</si>
  <si>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</si>
  <si>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</si>
  <si>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</si>
  <si>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</si>
  <si>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</si>
  <si>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</si>
  <si>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</si>
  <si>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</si>
  <si>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</si>
  <si>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</si>
  <si>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</si>
  <si>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</si>
  <si>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</si>
  <si>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</si>
  <si>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</si>
  <si>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</si>
  <si>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</si>
  <si>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</si>
  <si>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</si>
  <si>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</si>
  <si>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</si>
  <si>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</si>
  <si>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</si>
  <si>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</si>
  <si>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</si>
  <si>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</si>
  <si>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</si>
  <si>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</si>
  <si>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</si>
  <si>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</si>
  <si>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</si>
  <si>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</si>
  <si>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</si>
  <si>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</si>
  <si>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</si>
  <si>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</si>
  <si>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</si>
  <si>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</si>
  <si>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</si>
  <si>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</si>
  <si>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</si>
  <si>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</si>
  <si>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</si>
  <si>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</si>
  <si>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</si>
  <si>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</si>
  <si>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</si>
  <si>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</si>
  <si>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</si>
  <si>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</si>
  <si>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</si>
  <si>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</si>
  <si>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</si>
  <si>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</si>
  <si>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</si>
  <si>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</si>
  <si>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</si>
  <si>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</si>
  <si>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</si>
  <si>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</si>
  <si>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</si>
  <si>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</si>
  <si>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</si>
  <si>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</si>
  <si>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</si>
  <si>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</si>
  <si>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</si>
  <si>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</si>
  <si>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</si>
  <si>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</si>
  <si>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</si>
  <si>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</si>
  <si>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</si>
  <si>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</si>
  <si>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</si>
  <si>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</si>
  <si>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</si>
  <si>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</si>
  <si>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</si>
  <si>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</si>
  <si>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</si>
  <si>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</si>
  <si>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</si>
  <si>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</si>
  <si>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</si>
  <si>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</si>
  <si>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</si>
  <si>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</si>
  <si>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</si>
  <si>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</si>
  <si>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</si>
  <si>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</si>
  <si>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</si>
  <si>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</si>
  <si>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</si>
  <si>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</si>
  <si>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</si>
  <si>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</si>
  <si>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</si>
  <si>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</si>
  <si>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</si>
  <si>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</si>
  <si>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</si>
  <si>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</si>
  <si>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</si>
  <si>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</si>
  <si>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</si>
  <si>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</si>
  <si>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</si>
  <si>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</si>
  <si>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</si>
  <si>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</si>
  <si>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</si>
  <si>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</si>
  <si>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</si>
  <si>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</si>
  <si>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</si>
  <si>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</si>
  <si>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</si>
  <si>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</si>
  <si>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</si>
  <si>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</si>
  <si>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</si>
  <si>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</si>
  <si>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</si>
  <si>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</si>
  <si>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</si>
  <si>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</si>
  <si>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</si>
  <si>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</si>
  <si>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</si>
  <si>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</si>
  <si>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</si>
  <si>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</si>
  <si>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</si>
  <si>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</si>
  <si>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</si>
  <si>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</si>
  <si>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</si>
  <si>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</si>
  <si>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</si>
  <si>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</si>
  <si>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</si>
  <si>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</si>
  <si>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</si>
  <si>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</si>
  <si>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</si>
  <si>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</si>
  <si>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</si>
  <si>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</si>
  <si>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</si>
  <si>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</si>
  <si>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</si>
  <si>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</si>
  <si>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</si>
  <si>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</si>
  <si>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</si>
  <si>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</si>
  <si>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</si>
  <si>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</si>
  <si>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</si>
  <si>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</si>
  <si>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</si>
  <si>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</si>
  <si>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</si>
  <si>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</si>
  <si>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</si>
  <si>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</si>
  <si>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</si>
  <si>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</si>
  <si>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</si>
  <si>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</si>
  <si>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</si>
  <si>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</si>
  <si>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</si>
  <si>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</si>
  <si>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</si>
  <si>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</si>
  <si>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</si>
  <si>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</si>
  <si>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</si>
  <si>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</si>
  <si>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</si>
  <si>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</si>
  <si>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</si>
  <si>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</si>
  <si>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</si>
  <si>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</si>
  <si>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</si>
  <si>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</si>
  <si>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</si>
  <si>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</si>
  <si>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</si>
  <si>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</si>
  <si>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</si>
  <si>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</si>
  <si>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</si>
  <si>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</si>
  <si>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</si>
  <si>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</si>
  <si>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</si>
  <si>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</si>
  <si>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</si>
  <si>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</si>
  <si>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</si>
  <si>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</si>
  <si>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</si>
  <si>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</si>
  <si>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</si>
  <si>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</si>
  <si>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</si>
  <si>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</si>
  <si>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</si>
  <si>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</si>
  <si>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</si>
  <si>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</si>
  <si>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</si>
  <si>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</si>
  <si>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</si>
  <si>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</si>
  <si>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</si>
  <si>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</si>
  <si>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</si>
  <si>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</si>
  <si>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</si>
  <si>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</si>
  <si>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</si>
  <si>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</si>
  <si>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</si>
  <si>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</si>
  <si>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</si>
  <si>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</si>
  <si>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</si>
  <si>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</si>
  <si>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</si>
  <si>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</si>
  <si>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</si>
  <si>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</si>
  <si>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</si>
  <si>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</si>
  <si>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</si>
  <si>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</si>
  <si>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</si>
  <si>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</si>
  <si>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</si>
  <si>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</si>
  <si>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</si>
  <si>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</si>
  <si>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</si>
  <si>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</si>
  <si>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</si>
  <si>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</si>
  <si>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</si>
  <si>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</si>
  <si>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</si>
  <si>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</si>
  <si>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</si>
  <si>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</si>
  <si>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</si>
  <si>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</si>
  <si>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</si>
  <si>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</si>
  <si>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</si>
  <si>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</si>
  <si>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</si>
  <si>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</si>
  <si>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</si>
  <si>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</si>
  <si>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</si>
  <si>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</si>
  <si>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</si>
  <si>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</si>
  <si>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</si>
  <si>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</si>
  <si>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</si>
  <si>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</si>
  <si>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</si>
  <si>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</si>
  <si>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</si>
  <si>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</si>
  <si>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</si>
  <si>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</si>
  <si>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</si>
  <si>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</si>
  <si>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</si>
  <si>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</si>
  <si>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</si>
  <si>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</si>
  <si>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</si>
  <si>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</si>
  <si>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</si>
  <si>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</si>
  <si>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</si>
  <si>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</si>
  <si>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</si>
  <si>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</si>
  <si>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</si>
  <si>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</si>
  <si>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</si>
  <si>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</si>
  <si>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</si>
  <si>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</si>
  <si>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</si>
  <si>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</si>
  <si>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</si>
  <si>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</si>
  <si>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</si>
  <si>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</si>
  <si>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</si>
  <si>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</si>
  <si>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</si>
  <si>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</si>
  <si>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</si>
  <si>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</si>
  <si>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</si>
  <si>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</si>
  <si>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</si>
  <si>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</si>
  <si>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</si>
  <si>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</si>
  <si>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</si>
  <si>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</si>
  <si>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</si>
  <si>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</si>
  <si>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</si>
  <si>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</si>
  <si>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</si>
  <si>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</si>
  <si>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</si>
  <si>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</si>
  <si>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</si>
  <si>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</si>
  <si>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</si>
  <si>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</si>
  <si>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</si>
  <si>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</si>
  <si>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</si>
  <si>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</si>
  <si>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</si>
  <si>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</si>
  <si>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</si>
  <si>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</si>
  <si>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</si>
  <si>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</si>
  <si>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</si>
  <si>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</si>
  <si>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</si>
  <si>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</si>
  <si>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</si>
  <si>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</si>
  <si>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</si>
  <si>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</si>
  <si>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</si>
  <si>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</si>
  <si>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</si>
  <si>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</si>
  <si>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</si>
  <si>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</si>
  <si>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</si>
  <si>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</si>
  <si>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</si>
  <si>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</si>
  <si>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</si>
  <si>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</si>
  <si>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</si>
  <si>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</si>
  <si>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</si>
  <si>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</si>
  <si>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</si>
  <si>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</si>
  <si>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</si>
  <si>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</si>
  <si>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</si>
  <si>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</si>
  <si>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</si>
  <si>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</si>
  <si>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</si>
  <si>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</si>
  <si>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</si>
  <si>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</si>
  <si>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</si>
  <si>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</si>
  <si>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</si>
  <si>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</si>
  <si>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</si>
  <si>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</si>
  <si>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</si>
  <si>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</si>
  <si>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</si>
  <si>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</si>
  <si>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</si>
  <si>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</si>
  <si>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</si>
  <si>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</si>
  <si>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</si>
  <si>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</si>
  <si>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</si>
  <si>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</si>
  <si>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</si>
  <si>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</si>
  <si>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</si>
  <si>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</si>
  <si>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</si>
  <si>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</si>
  <si>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</si>
  <si>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</si>
  <si>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</si>
  <si>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</si>
  <si>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</si>
  <si>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</si>
  <si>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</si>
  <si>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</si>
  <si>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</si>
  <si>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</si>
  <si>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</si>
  <si>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</si>
  <si>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</si>
  <si>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</si>
  <si>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</si>
  <si>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</si>
  <si>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</si>
  <si>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</si>
  <si>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</si>
  <si>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</si>
  <si>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</si>
  <si>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</si>
  <si>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</si>
  <si>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</si>
  <si>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</si>
  <si>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</si>
  <si>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</si>
  <si>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</si>
  <si>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</si>
  <si>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</si>
  <si>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</si>
  <si>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</si>
  <si>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</si>
  <si>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</si>
  <si>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</si>
  <si>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</si>
  <si>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</si>
  <si>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</si>
  <si>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</si>
  <si>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</si>
  <si>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</si>
  <si>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</si>
  <si>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</si>
  <si>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</si>
  <si>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</si>
  <si>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</si>
  <si>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</si>
  <si>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</si>
  <si>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</si>
  <si>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</si>
  <si>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</si>
  <si>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</si>
  <si>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</si>
  <si>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</si>
  <si>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</si>
  <si>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</si>
  <si>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</si>
  <si>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</si>
  <si>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</si>
  <si>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</si>
  <si>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</si>
  <si>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</si>
  <si>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</si>
  <si>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</si>
  <si>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</si>
  <si>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</si>
  <si>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</si>
  <si>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</si>
  <si>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</si>
  <si>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</si>
  <si>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</si>
  <si>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</si>
  <si>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</si>
  <si>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</si>
  <si>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</si>
  <si>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</si>
  <si>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</si>
  <si>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</si>
  <si>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</si>
  <si>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</si>
  <si>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</si>
  <si>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</si>
  <si>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</si>
  <si>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</si>
  <si>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</si>
  <si>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</si>
  <si>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</si>
  <si>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</si>
  <si>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</si>
  <si>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</si>
  <si>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</si>
  <si>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</si>
  <si>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</si>
  <si>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</si>
  <si>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</si>
  <si>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</si>
  <si>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</si>
  <si>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</si>
  <si>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</si>
  <si>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</si>
  <si>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</si>
  <si>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</si>
  <si>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</si>
  <si>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</si>
  <si>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</si>
  <si>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</si>
  <si>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</si>
  <si>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</si>
  <si>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</si>
  <si>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</si>
  <si>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</si>
  <si>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</si>
  <si>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</si>
  <si>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</si>
  <si>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</si>
  <si>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</si>
  <si>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</si>
  <si>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</si>
  <si>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</si>
  <si>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</si>
  <si>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</si>
  <si>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</si>
  <si>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</si>
  <si>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</si>
  <si>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</si>
  <si>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</si>
  <si>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</si>
  <si>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</si>
  <si>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</si>
  <si>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</si>
  <si>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</si>
  <si>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</si>
  <si>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</si>
  <si>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</si>
  <si>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</si>
  <si>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</si>
  <si>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</si>
  <si>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</si>
  <si>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</si>
  <si>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</si>
  <si>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</si>
  <si>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</si>
  <si>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</si>
  <si>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</si>
  <si>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</si>
  <si>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</si>
  <si>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</si>
  <si>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</si>
  <si>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</si>
  <si>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</si>
  <si>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</si>
  <si>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</si>
  <si>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</si>
  <si>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</si>
  <si>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</si>
  <si>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</si>
  <si>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</si>
  <si>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</si>
  <si>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</si>
  <si>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</si>
  <si>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</si>
  <si>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</si>
  <si>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</si>
  <si>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</si>
  <si>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</si>
  <si>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</si>
  <si>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</si>
  <si>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</si>
  <si>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</si>
  <si>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</si>
  <si>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</si>
  <si>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</si>
  <si>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</si>
  <si>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</si>
  <si>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</si>
  <si>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</si>
  <si>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</si>
  <si>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</si>
  <si>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</si>
  <si>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</si>
  <si>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</si>
  <si>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</si>
  <si>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</si>
  <si>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</si>
  <si>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</si>
  <si>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</si>
  <si>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</si>
  <si>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</si>
  <si>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</si>
  <si>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</si>
  <si>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</si>
  <si>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</si>
  <si>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</si>
  <si>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</si>
  <si>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</si>
  <si>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</si>
  <si>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</si>
  <si>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</si>
  <si>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</si>
  <si>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</si>
  <si>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</si>
  <si>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</si>
  <si>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</si>
  <si>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</si>
  <si>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</si>
  <si>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</si>
  <si>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</si>
  <si>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</si>
  <si>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</si>
  <si>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</si>
  <si>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</si>
  <si>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</si>
  <si>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</si>
  <si>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</si>
  <si>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</si>
  <si>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</si>
  <si>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</si>
  <si>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</si>
  <si>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</si>
  <si>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</si>
  <si>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</si>
  <si>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</si>
  <si>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</si>
  <si>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</si>
  <si>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</si>
  <si>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</si>
  <si>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</si>
  <si>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</si>
  <si>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</si>
  <si>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</si>
  <si>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</si>
  <si>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</si>
  <si>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</si>
  <si>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</si>
  <si>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</si>
  <si>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</si>
  <si>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</si>
  <si>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</si>
  <si>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</si>
  <si>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</si>
  <si>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</si>
  <si>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</si>
  <si>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</si>
  <si>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</si>
  <si>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</si>
  <si>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</si>
  <si>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</si>
  <si>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</si>
  <si>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</si>
  <si>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</si>
  <si>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</si>
  <si>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</si>
  <si>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</si>
  <si>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</si>
  <si>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</si>
  <si>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</si>
  <si>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</si>
  <si>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</si>
  <si>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</si>
  <si>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</si>
  <si>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</si>
  <si>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</si>
  <si>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</si>
  <si>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</si>
  <si>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</si>
  <si>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</si>
  <si>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</si>
  <si>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</si>
  <si>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</si>
  <si>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</si>
  <si>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</si>
  <si>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</si>
  <si>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</si>
  <si>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</si>
  <si>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</si>
  <si>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</si>
  <si>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</si>
  <si>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</si>
  <si>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</si>
  <si>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</si>
  <si>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</si>
  <si>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</si>
  <si>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</si>
  <si>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</si>
  <si>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</si>
  <si>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</si>
  <si>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</si>
  <si>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</si>
  <si>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</si>
  <si>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</si>
  <si>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</si>
  <si>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</si>
  <si>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</si>
  <si>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</si>
  <si>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</si>
  <si>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</si>
  <si>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</si>
  <si>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</si>
  <si>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</si>
  <si>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</si>
  <si>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</si>
  <si>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</si>
  <si>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</si>
  <si>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</si>
  <si>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</si>
  <si>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</si>
  <si>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</si>
  <si>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</si>
  <si>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</si>
  <si>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</si>
  <si>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</si>
  <si>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</si>
  <si>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</si>
  <si>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</si>
  <si>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</si>
  <si>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</si>
  <si>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</si>
  <si>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</si>
  <si>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</si>
  <si>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</si>
  <si>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</si>
  <si>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</si>
  <si>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</si>
  <si>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</si>
  <si>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</si>
  <si>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</si>
  <si>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</si>
  <si>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</si>
  <si>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</si>
  <si>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</si>
  <si>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</si>
  <si>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</si>
  <si>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</si>
  <si>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</si>
  <si>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</si>
  <si>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</si>
  <si>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</si>
  <si>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</si>
  <si>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</si>
  <si>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</si>
  <si>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</si>
  <si>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</si>
  <si>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</si>
  <si>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</si>
  <si>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</si>
  <si>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</si>
  <si>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</si>
  <si>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</si>
  <si>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</si>
  <si>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</si>
  <si>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</si>
  <si>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</si>
  <si>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</si>
  <si>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</si>
  <si>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</si>
  <si>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</si>
  <si>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</si>
  <si>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</si>
  <si>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</si>
  <si>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</si>
  <si>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</si>
  <si>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</si>
  <si>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</si>
  <si>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</si>
  <si>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</si>
  <si>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</si>
  <si>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</si>
  <si>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</si>
  <si>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</si>
  <si>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</si>
  <si>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</si>
  <si>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</si>
  <si>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</si>
  <si>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</si>
  <si>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</si>
  <si>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</si>
  <si>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</si>
  <si>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</si>
  <si>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</si>
  <si>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</si>
  <si>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</si>
  <si>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</si>
  <si>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</si>
  <si>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</si>
  <si>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</si>
  <si>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</si>
  <si>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</si>
  <si>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</si>
  <si>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</si>
  <si>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</si>
  <si>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</si>
  <si>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</si>
  <si>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</si>
  <si>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</si>
  <si>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</si>
  <si>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</si>
  <si>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</si>
  <si>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</si>
  <si>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</si>
  <si>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</si>
  <si>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</si>
  <si>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</si>
  <si>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</si>
  <si>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</si>
  <si>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</si>
  <si>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</si>
  <si>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</si>
  <si>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</si>
  <si>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</si>
  <si>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</si>
  <si>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</si>
  <si>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</si>
  <si>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</si>
  <si>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</si>
  <si>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</si>
  <si>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</si>
  <si>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</si>
  <si>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</si>
  <si>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</si>
  <si>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</si>
  <si>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</si>
  <si>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</si>
  <si>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</si>
  <si>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</si>
  <si>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</si>
  <si>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</si>
  <si>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</si>
  <si>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</si>
  <si>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</si>
  <si>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</si>
  <si>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</si>
  <si>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</si>
  <si>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</si>
  <si>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</si>
  <si>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</si>
  <si>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</si>
  <si>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</si>
  <si>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</si>
  <si>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</si>
  <si>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</si>
  <si>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</si>
  <si>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</si>
  <si>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</si>
  <si>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</si>
  <si>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</si>
  <si>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</si>
  <si>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</si>
  <si>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</si>
  <si>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</si>
  <si>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</si>
  <si>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</si>
  <si>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</si>
  <si>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</si>
  <si>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</si>
  <si>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</si>
  <si>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</si>
  <si>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</si>
  <si>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</si>
  <si>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</si>
  <si>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</si>
  <si>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</si>
  <si>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</si>
  <si>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</si>
  <si>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</si>
  <si>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</si>
  <si>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</si>
  <si>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</si>
  <si>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</si>
  <si>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</si>
  <si>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</si>
  <si>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</si>
  <si>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</si>
  <si>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</si>
  <si>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</si>
  <si>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</si>
  <si>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</si>
  <si>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</si>
  <si>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</si>
  <si>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</si>
  <si>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</si>
  <si>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</si>
  <si>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</si>
  <si>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</si>
  <si>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</si>
  <si>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</si>
  <si>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</si>
  <si>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</si>
  <si>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</si>
  <si>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</si>
  <si>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</si>
  <si>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</si>
  <si>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</si>
  <si>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</si>
  <si>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</si>
  <si>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</si>
  <si>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</si>
  <si>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</si>
  <si>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</si>
  <si>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</si>
  <si>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</si>
  <si>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</si>
  <si>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</si>
  <si>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</si>
  <si>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</si>
  <si>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</si>
  <si>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</si>
  <si>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</si>
  <si>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</si>
  <si>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</si>
  <si>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</si>
  <si>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</si>
  <si>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</si>
  <si>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</si>
  <si>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</si>
  <si>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</si>
  <si>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</si>
  <si>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</si>
  <si>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</si>
  <si>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</si>
  <si>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</si>
  <si>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</si>
  <si>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</si>
  <si>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</si>
  <si>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</si>
  <si>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</si>
  <si>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</si>
  <si>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</si>
  <si>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</si>
  <si>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</si>
  <si>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</si>
  <si>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</si>
  <si>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</si>
  <si>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</si>
  <si>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</si>
  <si>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</si>
  <si>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</si>
  <si>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</si>
  <si>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</si>
  <si>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</si>
  <si>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</si>
  <si>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</si>
  <si>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</si>
  <si>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</si>
  <si>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</si>
  <si>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</si>
  <si>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</si>
  <si>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</si>
  <si>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</si>
  <si>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</si>
  <si>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</si>
  <si>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</si>
  <si>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</si>
  <si>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</si>
  <si>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</si>
  <si>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</si>
  <si>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</si>
  <si>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</si>
  <si>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</si>
  <si>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</si>
  <si>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</si>
  <si>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</si>
  <si>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</si>
  <si>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</si>
  <si>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</si>
  <si>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</si>
  <si>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</si>
  <si>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</si>
  <si>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</si>
  <si>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</si>
  <si>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</si>
  <si>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</si>
  <si>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</si>
  <si>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</si>
  <si>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</si>
  <si>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</si>
  <si>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</si>
  <si>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</si>
  <si>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</si>
  <si>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</si>
  <si>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</si>
  <si>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</si>
  <si>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</si>
  <si>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</si>
  <si>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</si>
  <si>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</si>
  <si>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</si>
  <si>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</si>
  <si>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</si>
  <si>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</si>
  <si>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</si>
  <si>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</si>
  <si>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</si>
  <si>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</si>
  <si>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</si>
  <si>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</si>
  <si>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</si>
  <si>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</si>
  <si>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</si>
  <si>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</si>
  <si>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</si>
  <si>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</si>
  <si>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</si>
  <si>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</si>
  <si>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</si>
  <si>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</si>
  <si>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</si>
  <si>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</si>
  <si>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</si>
  <si>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</si>
  <si>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</si>
  <si>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</si>
  <si>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</si>
  <si>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</si>
  <si>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</si>
  <si>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</si>
  <si>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</si>
  <si>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</si>
  <si>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</si>
  <si>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</si>
  <si>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</si>
  <si>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</si>
  <si>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</si>
  <si>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</si>
  <si>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</si>
  <si>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</si>
  <si>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</si>
  <si>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</si>
  <si>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</si>
  <si>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</si>
  <si>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</si>
  <si>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</si>
  <si>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</si>
  <si>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</si>
  <si>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</si>
  <si>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</si>
  <si>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</si>
  <si>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</si>
  <si>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</si>
  <si>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</si>
  <si>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</si>
  <si>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</si>
  <si>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</si>
  <si>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</si>
  <si>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</si>
  <si>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</si>
  <si>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</si>
  <si>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</si>
  <si>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</si>
  <si>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</si>
  <si>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</si>
  <si>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</si>
  <si>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</si>
  <si>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</si>
  <si>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</si>
  <si>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</si>
  <si>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</si>
  <si>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</si>
  <si>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</si>
  <si>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</si>
  <si>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</si>
  <si>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</si>
  <si>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</si>
  <si>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</si>
  <si>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</si>
  <si>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</si>
  <si>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</si>
  <si>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</si>
  <si>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</si>
  <si>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</si>
  <si>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</si>
  <si>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</si>
  <si>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</si>
  <si>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</si>
  <si>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</si>
  <si>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</si>
  <si>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</si>
  <si>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</si>
  <si>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</si>
  <si>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</si>
  <si>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</si>
  <si>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</si>
  <si>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</si>
  <si>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</si>
  <si>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</si>
  <si>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</si>
  <si>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</si>
  <si>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</si>
  <si>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</si>
  <si>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</si>
  <si>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</si>
  <si>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</si>
  <si>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</si>
  <si>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</si>
  <si>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</si>
  <si>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</si>
  <si>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</si>
  <si>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</si>
  <si>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</si>
  <si>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</si>
  <si>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</si>
  <si>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</si>
  <si>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</si>
  <si>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</si>
  <si>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</si>
  <si>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</si>
  <si>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</si>
  <si>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</si>
  <si>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</si>
  <si>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</si>
  <si>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</si>
  <si>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</si>
  <si>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</si>
  <si>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</si>
  <si>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</si>
  <si>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</si>
  <si>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</si>
  <si>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</si>
  <si>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</si>
  <si>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</si>
  <si>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</si>
  <si>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</si>
  <si>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</si>
  <si>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</si>
  <si>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</si>
  <si>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</si>
  <si>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</si>
  <si>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</si>
  <si>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</si>
  <si>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</si>
  <si>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</si>
  <si>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</si>
  <si>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</si>
  <si>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</si>
  <si>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</si>
  <si>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</si>
  <si>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</si>
  <si>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</si>
  <si>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</si>
  <si>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</si>
  <si>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</si>
  <si>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</si>
  <si>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</si>
  <si>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</si>
  <si>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</si>
  <si>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</si>
  <si>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</si>
  <si>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</si>
  <si>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</si>
  <si>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</si>
  <si>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</si>
  <si>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</si>
  <si>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</si>
  <si>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</si>
  <si>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</si>
  <si>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</si>
  <si>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</si>
  <si>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</si>
  <si>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</si>
  <si>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</si>
  <si>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</si>
  <si>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</si>
  <si>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</si>
  <si>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</si>
  <si>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</si>
  <si>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</si>
  <si>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</si>
  <si>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</si>
  <si>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</si>
  <si>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</si>
  <si>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</si>
  <si>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</si>
  <si>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</si>
  <si>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</si>
  <si>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</si>
  <si>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</si>
  <si>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</si>
  <si>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</si>
  <si>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</si>
  <si>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</si>
  <si>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</si>
  <si>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</si>
  <si>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</si>
  <si>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</si>
  <si>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</si>
  <si>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</si>
  <si>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</si>
  <si>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</si>
  <si>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</si>
  <si>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</si>
  <si>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</si>
  <si>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</si>
  <si>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</si>
  <si>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</si>
  <si>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</si>
  <si>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</si>
  <si>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</si>
  <si>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</si>
  <si>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</si>
  <si>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</si>
  <si>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</si>
  <si>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</si>
  <si>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</si>
  <si>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</si>
  <si>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</si>
  <si>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</si>
  <si>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</si>
  <si>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</si>
  <si>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</si>
  <si>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</si>
  <si>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</si>
  <si>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</si>
  <si>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</si>
  <si>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</si>
  <si>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</si>
  <si>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</si>
  <si>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</si>
  <si>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</si>
  <si>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</si>
  <si>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</si>
  <si>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</si>
  <si>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</si>
  <si>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</si>
  <si>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</si>
  <si>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</si>
  <si>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</si>
  <si>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</si>
  <si>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</si>
  <si>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</si>
  <si>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</si>
  <si>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</si>
  <si>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</si>
  <si>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</si>
  <si>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</si>
  <si>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</si>
  <si>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</si>
  <si>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</si>
  <si>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</si>
  <si>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</si>
  <si>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</si>
  <si>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</si>
  <si>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</si>
  <si>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</si>
  <si>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</si>
  <si>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</si>
  <si>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</si>
  <si>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</si>
  <si>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</si>
  <si>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</si>
  <si>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</si>
  <si>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</si>
  <si>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</si>
  <si>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</si>
  <si>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</si>
  <si>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</si>
  <si>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</si>
  <si>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</si>
  <si>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</si>
  <si>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</si>
  <si>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</si>
  <si>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</si>
  <si>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</si>
  <si>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</si>
  <si>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</si>
  <si>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</si>
  <si>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</si>
  <si>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</si>
  <si>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</si>
  <si>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</si>
  <si>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</si>
  <si>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</si>
  <si>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</si>
  <si>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</si>
  <si>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</si>
  <si>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</si>
  <si>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</si>
  <si>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</si>
  <si>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</si>
  <si>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</si>
  <si>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</si>
  <si>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</si>
  <si>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</si>
  <si>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</si>
  <si>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</si>
  <si>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</si>
  <si>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</si>
  <si>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</si>
  <si>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</si>
  <si>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</si>
  <si>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</si>
  <si>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</si>
  <si>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</si>
  <si>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</si>
  <si>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</si>
  <si>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</si>
  <si>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</si>
  <si>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</si>
  <si>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</si>
  <si>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</si>
  <si>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</si>
  <si>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</si>
  <si>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</si>
  <si>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</si>
  <si>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</si>
  <si>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</si>
  <si>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</si>
  <si>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</si>
  <si>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</si>
  <si>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</si>
  <si>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</si>
  <si>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</si>
  <si>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</si>
  <si>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</si>
  <si>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</si>
  <si>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</si>
  <si>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</si>
  <si>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</si>
  <si>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</si>
  <si>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</si>
  <si>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</si>
  <si>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</si>
  <si>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</si>
  <si>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</si>
  <si>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</si>
  <si>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</si>
  <si>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</si>
  <si>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</si>
  <si>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</si>
  <si>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</si>
  <si>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</si>
  <si>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</si>
  <si>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</si>
  <si>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</si>
  <si>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</si>
  <si>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</si>
  <si>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</si>
  <si>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</si>
  <si>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</si>
  <si>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</si>
  <si>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</si>
  <si>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</si>
  <si>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</si>
  <si>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</si>
  <si>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</si>
  <si>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</si>
  <si>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</si>
  <si>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</si>
  <si>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</si>
  <si>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</si>
  <si>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</si>
  <si>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</si>
  <si>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</si>
  <si>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</si>
  <si>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</si>
  <si>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</si>
  <si>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</si>
  <si>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</si>
  <si>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</si>
  <si>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</si>
  <si>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</si>
  <si>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</si>
  <si>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</si>
  <si>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</si>
  <si>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</si>
  <si>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</si>
  <si>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</si>
  <si>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</si>
  <si>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</si>
  <si>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</si>
  <si>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</si>
  <si>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</si>
  <si>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</si>
  <si>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</si>
  <si>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</si>
  <si>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</si>
  <si>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</si>
  <si>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</si>
  <si>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</si>
  <si>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</si>
  <si>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</si>
  <si>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</si>
  <si>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</si>
  <si>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</si>
  <si>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</si>
  <si>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</si>
  <si>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</si>
  <si>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</si>
  <si>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</si>
  <si>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</si>
  <si>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</si>
  <si>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</si>
  <si>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</si>
  <si>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</si>
  <si>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</si>
  <si>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</si>
  <si>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</si>
  <si>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</si>
  <si>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</si>
  <si>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</si>
  <si>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</si>
  <si>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</si>
  <si>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</si>
  <si>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</si>
  <si>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</si>
  <si>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</si>
  <si>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</si>
  <si>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</si>
  <si>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</si>
  <si>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</si>
  <si>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</si>
  <si>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</si>
  <si>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</si>
  <si>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</si>
  <si>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</si>
  <si>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</si>
  <si>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</si>
  <si>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</si>
  <si>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</si>
  <si>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</si>
  <si>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</si>
  <si>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</si>
  <si>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</si>
  <si>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</si>
  <si>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</si>
  <si>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</si>
  <si>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</si>
  <si>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</si>
  <si>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</si>
  <si>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</si>
  <si>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</si>
  <si>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</si>
  <si>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</si>
  <si>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</si>
  <si>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</si>
  <si>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</si>
  <si>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</si>
  <si>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</si>
  <si>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</si>
  <si>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</si>
  <si>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</si>
  <si>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</si>
  <si>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</si>
  <si>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</si>
  <si>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</si>
  <si>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</si>
  <si>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</si>
  <si>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</si>
  <si>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</si>
  <si>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</si>
  <si>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</si>
  <si>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</si>
  <si>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</si>
  <si>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</si>
  <si>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</si>
  <si>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</si>
  <si>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</si>
  <si>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</si>
  <si>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</si>
  <si>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</si>
  <si>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</si>
  <si>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</si>
  <si>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</si>
  <si>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</si>
  <si>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</si>
  <si>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</si>
  <si>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</si>
  <si>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</si>
  <si>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</si>
  <si>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</si>
  <si>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</si>
  <si>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</si>
  <si>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</si>
  <si>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</si>
  <si>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</si>
  <si>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</si>
  <si>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</si>
  <si>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</si>
  <si>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</si>
  <si>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</si>
  <si>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</si>
  <si>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</si>
  <si>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</si>
  <si>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</si>
  <si>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</si>
  <si>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</si>
  <si>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</si>
  <si>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</si>
  <si>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</si>
  <si>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</si>
  <si>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</si>
  <si>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</si>
  <si>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</si>
  <si>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</si>
  <si>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</si>
  <si>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</si>
  <si>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</si>
  <si>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</si>
  <si>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</si>
  <si>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</si>
  <si>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</si>
  <si>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</si>
  <si>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</si>
  <si>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</si>
  <si>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</si>
  <si>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</si>
  <si>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</si>
  <si>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</si>
  <si>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</si>
  <si>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</si>
  <si>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</si>
  <si>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</si>
  <si>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</si>
  <si>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</si>
  <si>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</si>
  <si>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</si>
  <si>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</si>
  <si>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</si>
  <si>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</si>
  <si>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</si>
  <si>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</si>
  <si>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</si>
  <si>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</si>
  <si>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</si>
  <si>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</si>
  <si>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</si>
  <si>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</si>
  <si>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</si>
  <si>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</si>
  <si>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</si>
  <si>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</si>
  <si>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</si>
  <si>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</si>
  <si>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</si>
  <si>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</si>
  <si>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</si>
  <si>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</si>
  <si>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</si>
  <si>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</si>
  <si>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</si>
  <si>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</si>
  <si>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</si>
  <si>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</si>
  <si>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</si>
  <si>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</si>
  <si>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</si>
  <si>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</si>
  <si>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</si>
  <si>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</si>
  <si>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</si>
  <si>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</si>
  <si>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</si>
  <si>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</si>
  <si>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</si>
  <si>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</si>
  <si>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</si>
  <si>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</si>
  <si>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</si>
  <si>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</si>
  <si>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</si>
  <si>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</si>
  <si>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</si>
  <si>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</si>
  <si>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</si>
  <si>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</si>
  <si>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</si>
  <si>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</si>
  <si>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</si>
  <si>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</si>
  <si>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</si>
  <si>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</si>
  <si>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</si>
  <si>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</si>
  <si>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</si>
  <si>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</si>
  <si>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</si>
  <si>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</si>
  <si>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</si>
  <si>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</si>
  <si>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</si>
  <si>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</si>
  <si>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</si>
  <si>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</si>
  <si>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</si>
  <si>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</si>
  <si>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</si>
  <si>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</si>
  <si>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</si>
  <si>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</si>
  <si>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</si>
  <si>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</si>
  <si>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</si>
  <si>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</si>
  <si>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</si>
  <si>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</si>
  <si>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</si>
  <si>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</si>
  <si>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</si>
  <si>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</si>
  <si>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</si>
  <si>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</si>
  <si>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</si>
  <si>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</si>
  <si>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</si>
  <si>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</si>
  <si>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</si>
  <si>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</si>
  <si>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</si>
  <si>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</si>
  <si>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</si>
  <si>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</si>
  <si>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</si>
  <si>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</si>
  <si>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</si>
  <si>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</si>
  <si>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</si>
  <si>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</si>
  <si>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</si>
  <si>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</si>
  <si>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</si>
  <si>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</si>
  <si>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</si>
  <si>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</si>
  <si>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</si>
  <si>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</si>
  <si>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</si>
  <si>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</si>
  <si>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</si>
  <si>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</si>
  <si>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</si>
  <si>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</si>
  <si>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</si>
  <si>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</si>
  <si>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</si>
  <si>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</si>
  <si>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</si>
  <si>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</si>
  <si>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</si>
  <si>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</si>
  <si>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</si>
  <si>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</si>
  <si>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</si>
  <si>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</si>
  <si>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</si>
  <si>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</si>
  <si>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</si>
  <si>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</si>
  <si>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</si>
  <si>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</si>
  <si>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</si>
  <si>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</si>
  <si>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</si>
  <si>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</si>
  <si>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</si>
  <si>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</si>
  <si>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</si>
  <si>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</si>
  <si>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</si>
  <si>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</si>
  <si>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</si>
  <si>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</si>
  <si>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</si>
  <si>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</si>
  <si>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</si>
  <si>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</si>
  <si>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</si>
  <si>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</si>
  <si>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</si>
  <si>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</si>
  <si>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</si>
  <si>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</si>
  <si>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</si>
  <si>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</si>
  <si>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</si>
  <si>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</si>
  <si>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</si>
  <si>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</si>
  <si>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</si>
  <si>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</si>
  <si>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</si>
  <si>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</si>
  <si>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</si>
  <si>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</si>
  <si>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</si>
  <si>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</si>
  <si>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</si>
  <si>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</si>
  <si>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</si>
  <si>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</si>
  <si>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</si>
  <si>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</si>
  <si>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</si>
  <si>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</si>
  <si>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</si>
  <si>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</si>
  <si>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</si>
  <si>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</si>
  <si>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</si>
  <si>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</si>
  <si>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</si>
  <si>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</si>
  <si>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</si>
  <si>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</si>
  <si>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</si>
  <si>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</si>
  <si>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</si>
  <si>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</si>
  <si>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</si>
  <si>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</si>
  <si>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</si>
  <si>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</si>
  <si>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</si>
  <si>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</si>
  <si>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</si>
  <si>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</si>
  <si>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</si>
  <si>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</si>
  <si>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</si>
  <si>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</si>
  <si>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</si>
  <si>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</si>
  <si>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</si>
  <si>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</si>
  <si>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</si>
  <si>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</si>
  <si>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</si>
  <si>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</si>
  <si>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</si>
  <si>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</si>
  <si>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</si>
  <si>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</si>
  <si>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</si>
  <si>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</si>
  <si>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</si>
  <si>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</si>
  <si>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</si>
  <si>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</si>
  <si>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</si>
  <si>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</si>
  <si>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</si>
  <si>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</si>
  <si>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</si>
  <si>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</si>
  <si>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</si>
  <si>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</si>
  <si>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</si>
  <si>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</si>
  <si>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</si>
  <si>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</si>
  <si>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</si>
  <si>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</si>
  <si>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</si>
  <si>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</si>
  <si>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</si>
  <si>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</si>
  <si>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</si>
  <si>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</si>
  <si>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</si>
  <si>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</si>
  <si>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</si>
  <si>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</si>
  <si>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</si>
  <si>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</si>
  <si>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</si>
  <si>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</si>
  <si>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</si>
  <si>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</si>
  <si>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</si>
  <si>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</si>
  <si>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</si>
  <si>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</si>
  <si>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</si>
  <si>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</si>
  <si>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</si>
  <si>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</si>
  <si>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</si>
  <si>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</si>
  <si>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</si>
  <si>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</si>
  <si>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</si>
  <si>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</si>
  <si>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</si>
  <si>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</si>
  <si>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</si>
  <si>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</si>
  <si>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</si>
  <si>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</si>
  <si>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</si>
  <si>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</si>
  <si>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</si>
  <si>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</si>
  <si>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</si>
  <si>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</si>
  <si>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</si>
  <si>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</si>
  <si>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</si>
  <si>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</si>
  <si>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</si>
  <si>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</si>
  <si>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</si>
  <si>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</si>
  <si>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</si>
  <si>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</si>
  <si>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</si>
  <si>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</si>
  <si>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</si>
  <si>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</si>
  <si>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</si>
  <si>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</si>
  <si>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</si>
  <si>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</si>
  <si>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</si>
  <si>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</si>
  <si>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</si>
  <si>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</si>
  <si>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</si>
  <si>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</si>
  <si>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</si>
  <si>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</si>
  <si>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</si>
  <si>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</si>
  <si>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</si>
  <si>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</si>
  <si>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</si>
  <si>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</si>
  <si>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</si>
  <si>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</si>
  <si>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</si>
  <si>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</si>
  <si>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</si>
  <si>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</si>
  <si>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</si>
  <si>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</si>
  <si>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</si>
  <si>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</si>
  <si>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</si>
  <si>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</si>
  <si>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</si>
  <si>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</si>
  <si>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</si>
  <si>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</si>
  <si>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</si>
  <si>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</si>
  <si>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</si>
  <si>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</si>
  <si>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</si>
  <si>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</si>
  <si>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</si>
  <si>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</si>
  <si>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</si>
  <si>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</si>
  <si>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</si>
  <si>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</si>
  <si>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</si>
  <si>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</si>
  <si>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</si>
  <si>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</si>
  <si>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</si>
  <si>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</si>
  <si>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</si>
  <si>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</si>
  <si>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</si>
  <si>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</si>
  <si>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</si>
  <si>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</si>
  <si>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</si>
  <si>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</si>
  <si>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</si>
  <si>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</si>
  <si>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</si>
  <si>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</si>
  <si>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</si>
  <si>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</si>
  <si>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</si>
  <si>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</si>
  <si>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</si>
  <si>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</si>
  <si>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</si>
  <si>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</si>
  <si>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</si>
  <si>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</si>
  <si>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</si>
  <si>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</si>
  <si>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</si>
  <si>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</si>
  <si>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</si>
  <si>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</si>
  <si>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</si>
  <si>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</si>
  <si>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</si>
  <si>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</si>
  <si>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</si>
  <si>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</si>
  <si>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</si>
  <si>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</si>
  <si>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</si>
  <si>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</si>
  <si>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</si>
  <si>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</si>
  <si>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</si>
  <si>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</si>
  <si>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</si>
  <si>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</si>
  <si>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</si>
  <si>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</si>
  <si>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</si>
  <si>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</si>
  <si>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</si>
  <si>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</si>
  <si>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</si>
  <si>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</si>
  <si>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</si>
  <si>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</si>
  <si>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</si>
  <si>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</si>
  <si>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</si>
  <si>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</si>
  <si>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</si>
  <si>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</si>
  <si>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</si>
  <si>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</si>
  <si>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</si>
  <si>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</si>
  <si>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</si>
  <si>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</si>
  <si>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</si>
  <si>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</si>
  <si>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</si>
  <si>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</si>
  <si>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</si>
  <si>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</si>
  <si>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</si>
  <si>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</si>
  <si>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</si>
  <si>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</si>
  <si>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</si>
  <si>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</si>
  <si>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</si>
  <si>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</si>
  <si>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</si>
  <si>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</si>
  <si>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</si>
  <si>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</si>
  <si>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</si>
  <si>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</si>
  <si>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</si>
  <si>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</si>
  <si>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</si>
  <si>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</si>
  <si>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</si>
  <si>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</si>
  <si>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</si>
  <si>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</si>
  <si>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</si>
  <si>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</si>
  <si>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</si>
  <si>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</si>
  <si>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</si>
  <si>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</si>
  <si>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</si>
  <si>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</si>
  <si>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</si>
  <si>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</si>
  <si>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</si>
  <si>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</si>
  <si>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</si>
  <si>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</si>
  <si>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</si>
  <si>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</si>
  <si>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</si>
  <si>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</si>
  <si>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</si>
  <si>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</si>
  <si>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</si>
  <si>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</si>
  <si>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</si>
  <si>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</si>
  <si>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</si>
  <si>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</si>
  <si>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</si>
  <si>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</si>
  <si>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</si>
  <si>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</si>
  <si>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</si>
  <si>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</si>
  <si>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</si>
  <si>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</si>
  <si>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</si>
  <si>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</si>
  <si>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</si>
  <si>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</si>
  <si>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</si>
  <si>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</si>
  <si>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</si>
  <si>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</si>
  <si>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</si>
  <si>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</si>
  <si>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</si>
  <si>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</si>
  <si>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</si>
  <si>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</si>
  <si>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</si>
  <si>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</si>
  <si>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</si>
  <si>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</si>
  <si>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</si>
  <si>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</si>
  <si>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</si>
  <si>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</si>
  <si>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</si>
  <si>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</si>
  <si>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</si>
  <si>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</si>
  <si>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</si>
  <si>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</si>
  <si>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</si>
  <si>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</si>
  <si>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</si>
  <si>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</si>
  <si>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</si>
  <si>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</si>
  <si>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</si>
  <si>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</si>
  <si>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</si>
  <si>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</si>
  <si>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</si>
  <si>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</si>
  <si>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</si>
  <si>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</si>
  <si>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</si>
  <si>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</si>
  <si>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</si>
  <si>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</si>
  <si>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</si>
  <si>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</si>
  <si>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</si>
  <si>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</si>
  <si>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</si>
  <si>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</si>
  <si>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</si>
  <si>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</si>
  <si>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</si>
  <si>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</si>
  <si>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</si>
  <si>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</si>
  <si>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</si>
  <si>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</si>
  <si>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</si>
  <si>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</si>
  <si>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</si>
  <si>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</si>
  <si>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</si>
  <si>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</si>
  <si>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</si>
  <si>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</si>
  <si>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</si>
  <si>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</si>
  <si>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</si>
  <si>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</si>
  <si>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</si>
  <si>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</si>
  <si>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</si>
  <si>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</si>
  <si>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</si>
  <si>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</si>
  <si>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</si>
  <si>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</si>
  <si>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</si>
  <si>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</si>
  <si>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</si>
  <si>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</si>
  <si>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</si>
  <si>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</si>
  <si>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</si>
  <si>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</si>
  <si>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</si>
  <si>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</si>
  <si>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</si>
  <si>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</si>
  <si>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</si>
  <si>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</si>
  <si>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</si>
  <si>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</si>
  <si>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</si>
  <si>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</si>
  <si>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</si>
  <si>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</si>
  <si>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</si>
  <si>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</si>
  <si>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</si>
  <si>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</si>
  <si>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</si>
  <si>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</si>
  <si>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</si>
  <si>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</si>
  <si>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</si>
  <si>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</si>
  <si>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</si>
  <si>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</si>
  <si>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</si>
  <si>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</si>
  <si>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</si>
  <si>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</si>
  <si>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</si>
  <si>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</si>
  <si>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</si>
  <si>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</si>
  <si>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</si>
  <si>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</si>
  <si>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</si>
  <si>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</si>
  <si>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</si>
  <si>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</si>
  <si>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</si>
  <si>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</si>
  <si>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</si>
  <si>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</si>
  <si>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</si>
  <si>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</si>
  <si>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</si>
  <si>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</si>
  <si>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</si>
  <si>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</si>
  <si>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</si>
  <si>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</si>
  <si>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</si>
  <si>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</si>
  <si>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</si>
  <si>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</si>
  <si>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</si>
  <si>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</si>
  <si>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</si>
  <si>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</si>
  <si>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</si>
  <si>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</si>
  <si>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</si>
  <si>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</si>
  <si>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</si>
  <si>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</si>
  <si>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</si>
  <si>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</si>
  <si>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</si>
  <si>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</si>
  <si>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</si>
  <si>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</si>
  <si>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</si>
  <si>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</si>
  <si>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</si>
  <si>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</si>
  <si>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</si>
  <si>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</si>
  <si>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</si>
  <si>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</si>
  <si>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</si>
  <si>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</si>
  <si>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</si>
  <si>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</si>
  <si>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</si>
  <si>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</si>
  <si>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</si>
  <si>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</si>
  <si>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</si>
  <si>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</si>
  <si>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</si>
  <si>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</si>
  <si>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</si>
  <si>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</si>
  <si>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</si>
  <si>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</si>
  <si>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</si>
  <si>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</si>
  <si>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</si>
  <si>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</si>
  <si>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</si>
  <si>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</si>
  <si>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</si>
  <si>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</si>
  <si>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</si>
  <si>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</si>
  <si>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</si>
  <si>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</si>
  <si>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</si>
  <si>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</si>
  <si>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</si>
  <si>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</si>
  <si>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</si>
  <si>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</si>
  <si>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</si>
  <si>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</si>
  <si>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</si>
  <si>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</si>
  <si>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</si>
  <si>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</si>
  <si>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</si>
  <si>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</si>
  <si>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</si>
  <si>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</si>
  <si>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</si>
  <si>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</si>
  <si>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</si>
  <si>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</si>
  <si>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</si>
  <si>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</si>
  <si>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</si>
  <si>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</si>
  <si>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</si>
  <si>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</si>
  <si>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</si>
  <si>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</si>
  <si>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</si>
  <si>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</si>
  <si>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</si>
  <si>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</si>
  <si>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</si>
  <si>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</si>
  <si>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</si>
  <si>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</si>
  <si>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</si>
  <si>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</si>
  <si>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</si>
  <si>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</si>
  <si>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</si>
  <si>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</si>
  <si>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</si>
  <si>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</si>
  <si>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</si>
  <si>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</si>
  <si>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</si>
  <si>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</si>
  <si>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</si>
  <si>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</si>
  <si>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</si>
  <si>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</si>
  <si>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</si>
  <si>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</si>
  <si>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</si>
  <si>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</si>
  <si>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</si>
  <si>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</si>
  <si>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</si>
  <si>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</si>
  <si>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</si>
  <si>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</si>
  <si>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</si>
  <si>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</si>
  <si>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</si>
  <si>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</si>
  <si>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</si>
  <si>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</si>
  <si>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</si>
  <si>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</si>
  <si>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</si>
  <si>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</si>
  <si>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</si>
  <si>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</si>
  <si>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</si>
  <si>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</si>
  <si>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</si>
  <si>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</si>
  <si>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</si>
  <si>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</si>
  <si>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</si>
  <si>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</si>
  <si>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</si>
  <si>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</si>
  <si>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</si>
  <si>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</si>
  <si>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</si>
  <si>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</si>
  <si>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</si>
  <si>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</si>
  <si>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</si>
  <si>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</si>
  <si>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</si>
  <si>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</si>
  <si>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</si>
  <si>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</si>
  <si>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</si>
  <si>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</si>
  <si>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</si>
  <si>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</si>
  <si>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</si>
  <si>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</si>
  <si>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</si>
  <si>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</si>
  <si>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</si>
  <si>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</si>
  <si>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</si>
  <si>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</si>
  <si>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</si>
  <si>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</si>
  <si>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</si>
  <si>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</si>
  <si>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</si>
  <si>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</si>
  <si>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</si>
  <si>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</si>
  <si>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</si>
  <si>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</si>
  <si>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</si>
  <si>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</si>
  <si>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</si>
  <si>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</si>
  <si>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</si>
  <si>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</si>
  <si>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</si>
  <si>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</si>
  <si>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</si>
  <si>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</si>
  <si>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</si>
  <si>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</si>
  <si>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</si>
  <si>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</si>
  <si>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</si>
  <si>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</si>
  <si>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</si>
  <si>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</si>
  <si>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</si>
  <si>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</si>
  <si>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</si>
  <si>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</si>
  <si>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</si>
  <si>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</si>
  <si>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</si>
  <si>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</si>
  <si>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</si>
  <si>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</si>
  <si>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</si>
  <si>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</si>
  <si>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</si>
  <si>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</si>
  <si>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</si>
  <si>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</si>
  <si>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</si>
  <si>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</si>
  <si>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</si>
  <si>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</si>
  <si>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</si>
  <si>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</si>
  <si>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</si>
  <si>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</si>
  <si>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</si>
  <si>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</si>
  <si>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</si>
  <si>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</si>
  <si>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</si>
  <si>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</si>
  <si>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</si>
  <si>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</si>
  <si>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</si>
  <si>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</si>
  <si>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</si>
  <si>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</si>
  <si>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</si>
  <si>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</si>
  <si>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</si>
  <si>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</si>
  <si>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</si>
  <si>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</si>
  <si>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</si>
  <si>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</si>
  <si>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</si>
  <si>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</si>
  <si>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</si>
  <si>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</si>
  <si>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</si>
  <si>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</si>
  <si>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</si>
  <si>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</si>
  <si>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</si>
  <si>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</si>
  <si>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</si>
  <si>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</si>
  <si>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</si>
  <si>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</si>
  <si>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</si>
  <si>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</si>
  <si>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</si>
  <si>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</si>
  <si>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</si>
  <si>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</si>
  <si>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</si>
  <si>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</si>
  <si>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</si>
  <si>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</si>
  <si>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</si>
  <si>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</si>
  <si>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</si>
  <si>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</si>
  <si>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</si>
  <si>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</si>
  <si>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</si>
  <si>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</si>
  <si>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</si>
  <si>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</si>
  <si>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</si>
  <si>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</si>
  <si>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</si>
  <si>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</si>
  <si>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</si>
  <si>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</si>
  <si>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</si>
  <si>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</si>
  <si>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</si>
  <si>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</si>
  <si>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</si>
  <si>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</si>
  <si>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</si>
  <si>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</si>
  <si>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</si>
  <si>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</si>
  <si>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</si>
  <si>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</si>
  <si>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</si>
  <si>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</si>
  <si>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</si>
  <si>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</si>
  <si>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</si>
  <si>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</si>
  <si>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</si>
  <si>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</si>
  <si>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</si>
  <si>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</si>
  <si>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</si>
  <si>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</si>
  <si>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</si>
  <si>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</si>
  <si>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</si>
  <si>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</si>
  <si>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</si>
  <si>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</si>
  <si>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</si>
  <si>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</si>
  <si>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</si>
  <si>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</si>
  <si>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</si>
  <si>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</si>
  <si>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</si>
  <si>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</si>
  <si>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</si>
  <si>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</si>
  <si>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</si>
  <si>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</si>
  <si>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</si>
  <si>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</si>
  <si>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</si>
  <si>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</si>
  <si>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</si>
  <si>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</si>
  <si>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</si>
  <si>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</si>
  <si>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</si>
  <si>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</si>
  <si>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</si>
  <si>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</si>
  <si>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</si>
  <si>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</si>
  <si>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</si>
  <si>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</si>
  <si>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</si>
  <si>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</si>
  <si>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</si>
  <si>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</si>
  <si>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</si>
  <si>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</si>
  <si>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</si>
  <si>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</si>
  <si>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</si>
  <si>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</si>
  <si>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</si>
  <si>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</si>
  <si>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</si>
  <si>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</si>
  <si>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</si>
  <si>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</si>
  <si>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</si>
  <si>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</si>
  <si>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</si>
  <si>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</si>
  <si>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</si>
  <si>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</si>
  <si>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</si>
  <si>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</si>
  <si>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</si>
  <si>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</si>
  <si>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</si>
  <si>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</si>
  <si>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</si>
  <si>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</si>
  <si>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</si>
  <si>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</si>
  <si>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</si>
  <si>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</si>
  <si>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</si>
  <si>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</si>
  <si>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</si>
  <si>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</si>
  <si>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</si>
  <si>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</si>
  <si>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</si>
  <si>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</si>
  <si>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</si>
  <si>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</si>
  <si>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</si>
  <si>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</si>
  <si>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</si>
  <si>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</si>
  <si>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</si>
  <si>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</si>
  <si>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</si>
  <si>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</si>
  <si>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</si>
  <si>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</si>
  <si>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</si>
  <si>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</si>
  <si>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</si>
  <si>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</si>
  <si>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</si>
  <si>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</si>
  <si>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</si>
  <si>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</si>
  <si>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</si>
  <si>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</si>
  <si>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</si>
  <si>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</si>
  <si>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</si>
  <si>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</si>
  <si>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</si>
  <si>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</si>
  <si>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</si>
  <si>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</si>
  <si>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</si>
  <si>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</si>
  <si>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</si>
  <si>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</si>
  <si>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</si>
  <si>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</si>
  <si>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</si>
  <si>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</si>
  <si>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</si>
  <si>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</si>
  <si>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</si>
  <si>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</si>
  <si>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</si>
  <si>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</si>
  <si>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</si>
  <si>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</si>
  <si>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</si>
  <si>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</si>
  <si>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</si>
  <si>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</si>
  <si>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</si>
  <si>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</si>
  <si>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</si>
  <si>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</si>
  <si>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</si>
  <si>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</si>
  <si>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</si>
  <si>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</si>
  <si>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</si>
  <si>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</si>
  <si>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</si>
  <si>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</si>
  <si>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</si>
  <si>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</si>
  <si>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</si>
  <si>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</si>
  <si>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</si>
  <si>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</si>
  <si>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</si>
  <si>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</si>
  <si>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</si>
  <si>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</si>
  <si>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</si>
  <si>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</si>
  <si>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</si>
  <si>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</si>
  <si>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</si>
  <si>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</si>
  <si>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</si>
  <si>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</si>
  <si>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</si>
  <si>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</si>
  <si>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</si>
  <si>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</si>
  <si>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</si>
  <si>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</si>
  <si>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</si>
  <si>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</si>
  <si>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</si>
  <si>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</si>
  <si>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</si>
  <si>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</si>
  <si>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</si>
  <si>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</si>
  <si>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</si>
  <si>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</si>
  <si>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</si>
  <si>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</si>
  <si>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</si>
  <si>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</si>
  <si>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</si>
  <si>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</si>
  <si>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</si>
  <si>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</si>
  <si>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</si>
  <si>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</si>
  <si>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</si>
  <si>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</si>
  <si>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</si>
  <si>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</si>
  <si>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</si>
  <si>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</si>
  <si>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</si>
  <si>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</si>
  <si>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</si>
  <si>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</si>
  <si>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</si>
  <si>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</si>
  <si>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</si>
  <si>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</si>
  <si>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</si>
  <si>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</si>
  <si>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</si>
  <si>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</si>
  <si>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</si>
  <si>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</si>
  <si>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</si>
  <si>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</si>
  <si>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</si>
  <si>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</si>
  <si>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</si>
  <si>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</si>
  <si>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</si>
  <si>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</si>
  <si>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</si>
  <si>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</si>
  <si>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</si>
  <si>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</si>
  <si>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</si>
  <si>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</si>
  <si>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</si>
  <si>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</si>
  <si>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</si>
  <si>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</si>
  <si>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</si>
  <si>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</si>
  <si>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</si>
  <si>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</si>
  <si>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</si>
  <si>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</si>
  <si>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</si>
  <si>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</si>
  <si>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</si>
  <si>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</si>
  <si>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</si>
  <si>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</si>
  <si>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</si>
  <si>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</si>
  <si>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</si>
  <si>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</si>
  <si>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</si>
  <si>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</si>
  <si>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</si>
  <si>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</si>
  <si>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</si>
  <si>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</si>
  <si>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</si>
  <si>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</si>
  <si>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</si>
  <si>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</si>
  <si>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</si>
  <si>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</si>
  <si>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</si>
  <si>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</si>
  <si>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</si>
  <si>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</si>
  <si>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</si>
  <si>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</si>
  <si>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</si>
  <si>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</si>
  <si>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</si>
  <si>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</si>
  <si>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</si>
  <si>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</si>
  <si>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</si>
  <si>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</si>
  <si>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</si>
  <si>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</si>
  <si>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</si>
  <si>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</si>
  <si>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</si>
  <si>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</si>
  <si>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</si>
  <si>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</si>
  <si>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</si>
  <si>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</si>
  <si>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</si>
  <si>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</si>
  <si>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</si>
  <si>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</si>
  <si>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</si>
  <si>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</si>
  <si>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</si>
  <si>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</si>
  <si>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</si>
  <si>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</si>
  <si>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</si>
  <si>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</si>
  <si>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</si>
  <si>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</si>
  <si>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</si>
  <si>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</si>
  <si>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</si>
  <si>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</si>
  <si>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</si>
  <si>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</si>
  <si>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</si>
  <si>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</si>
  <si>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</si>
  <si>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</si>
  <si>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</si>
  <si>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</si>
  <si>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</si>
  <si>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</si>
  <si>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</si>
  <si>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</si>
  <si>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</si>
  <si>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</si>
  <si>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</si>
  <si>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</si>
  <si>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</si>
  <si>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</si>
  <si>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</si>
  <si>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</si>
  <si>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</si>
  <si>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</si>
  <si>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</si>
  <si>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</si>
  <si>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</si>
  <si>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</si>
  <si>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</si>
  <si>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</si>
  <si>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</si>
  <si>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</si>
  <si>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</si>
  <si>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</si>
  <si>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</si>
  <si>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</si>
  <si>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</si>
  <si>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</si>
  <si>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</si>
  <si>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</si>
  <si>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</si>
  <si>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</si>
  <si>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</si>
  <si>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</si>
  <si>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</si>
  <si>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</si>
  <si>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</si>
  <si>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</si>
  <si>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</si>
  <si>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</si>
  <si>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</si>
  <si>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</si>
  <si>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</si>
  <si>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</si>
  <si>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</si>
  <si>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</si>
  <si>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</si>
  <si>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</si>
  <si>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</si>
  <si>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</si>
  <si>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</si>
  <si>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</si>
  <si>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</si>
  <si>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</si>
  <si>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</si>
  <si>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</si>
  <si>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</si>
  <si>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</si>
  <si>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</si>
  <si>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</si>
  <si>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</si>
  <si>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</si>
  <si>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</si>
  <si>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</si>
  <si>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</si>
  <si>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</si>
  <si>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</si>
  <si>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</si>
  <si>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</si>
  <si>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</si>
  <si>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</si>
  <si>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</si>
  <si>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</si>
  <si>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</si>
  <si>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</si>
  <si>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</si>
  <si>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</si>
  <si>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</si>
  <si>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</si>
  <si>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</si>
  <si>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</si>
  <si>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</si>
  <si>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</si>
  <si>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</si>
  <si>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</si>
  <si>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</si>
  <si>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</si>
  <si>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</si>
  <si>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</si>
  <si>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</si>
  <si>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</si>
  <si>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</si>
  <si>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</si>
  <si>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</si>
  <si>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</si>
  <si>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</si>
  <si>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</si>
  <si>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</si>
  <si>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</si>
  <si>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</si>
  <si>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</si>
  <si>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</si>
  <si>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</si>
  <si>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</si>
  <si>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</si>
  <si>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</si>
  <si>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</si>
  <si>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</si>
  <si>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</si>
  <si>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</si>
  <si>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</si>
  <si>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</si>
  <si>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</si>
  <si>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</si>
  <si>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</si>
  <si>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</si>
  <si>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</si>
  <si>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</si>
  <si>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</si>
  <si>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</si>
  <si>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</si>
  <si>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</si>
  <si>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</si>
  <si>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</si>
  <si>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</si>
  <si>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</si>
  <si>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</si>
  <si>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</si>
  <si>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</si>
  <si>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</si>
  <si>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</si>
  <si>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</si>
  <si>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</si>
  <si>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</si>
  <si>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</si>
  <si>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</si>
  <si>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</si>
  <si>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</si>
  <si>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</si>
  <si>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</si>
  <si>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</si>
  <si>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</si>
  <si>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</si>
  <si>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</si>
  <si>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</si>
  <si>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</si>
  <si>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</si>
  <si>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</si>
  <si>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</si>
  <si>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</si>
  <si>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</si>
  <si>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</si>
  <si>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</si>
  <si>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</si>
  <si>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</si>
  <si>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</si>
  <si>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</si>
  <si>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</si>
  <si>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</si>
  <si>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</si>
  <si>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</si>
  <si>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</si>
  <si>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</si>
  <si>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</si>
  <si>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</si>
  <si>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</si>
  <si>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</si>
  <si>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</si>
  <si>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</si>
  <si>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</si>
  <si>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</si>
  <si>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</si>
  <si>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</si>
  <si>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</si>
  <si>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</si>
  <si>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</si>
  <si>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</si>
  <si>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</si>
  <si>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</si>
  <si>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</si>
  <si>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</si>
  <si>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</si>
  <si>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</si>
  <si>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</si>
  <si>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</si>
  <si>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</si>
  <si>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</si>
  <si>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</si>
  <si>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</si>
  <si>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</si>
  <si>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</si>
  <si>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</si>
  <si>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</si>
  <si>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</si>
  <si>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</si>
  <si>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</si>
  <si>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</si>
  <si>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</si>
  <si>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</si>
  <si>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</si>
  <si>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</si>
  <si>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</si>
  <si>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</si>
  <si>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</si>
  <si>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</si>
  <si>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</si>
  <si>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</si>
  <si>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</si>
  <si>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</si>
  <si>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</si>
  <si>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</si>
  <si>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</si>
  <si>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</si>
  <si>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</si>
  <si>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</si>
  <si>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</si>
  <si>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</si>
  <si>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</si>
  <si>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</si>
  <si>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</si>
  <si>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</si>
  <si>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</si>
  <si>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</si>
  <si>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</si>
  <si>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</si>
  <si>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</si>
  <si>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</si>
  <si>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</si>
  <si>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</si>
  <si>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</si>
  <si>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</si>
  <si>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</si>
  <si>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</si>
  <si>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</si>
  <si>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</si>
  <si>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</si>
  <si>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</si>
  <si>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</si>
  <si>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</si>
  <si>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</si>
  <si>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</si>
  <si>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</si>
  <si>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</si>
  <si>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</si>
  <si>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</si>
  <si>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</si>
  <si>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</si>
  <si>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</si>
  <si>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</si>
  <si>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</si>
  <si>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</si>
  <si>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</si>
  <si>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</si>
  <si>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</si>
  <si>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</si>
  <si>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</si>
  <si>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</si>
  <si>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</si>
  <si>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</si>
  <si>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</si>
  <si>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</si>
  <si>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</si>
  <si>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</si>
  <si>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</si>
  <si>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</si>
  <si>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</si>
  <si>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</si>
  <si>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</si>
  <si>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</si>
  <si>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</si>
  <si>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</si>
  <si>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</si>
  <si>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</si>
  <si>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</si>
  <si>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</si>
  <si>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</si>
  <si>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</si>
  <si>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</si>
  <si>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</si>
  <si>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</si>
  <si>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</si>
  <si>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</si>
  <si>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</si>
  <si>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</si>
  <si>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</si>
  <si>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</si>
  <si>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</si>
  <si>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</si>
  <si>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</si>
  <si>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</si>
  <si>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</si>
  <si>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</si>
  <si>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</si>
  <si>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</si>
  <si>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</si>
  <si>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</si>
  <si>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</si>
  <si>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</si>
  <si>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</si>
  <si>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</si>
  <si>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</si>
  <si>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</si>
  <si>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</si>
  <si>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</si>
  <si>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</si>
  <si>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</si>
  <si>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</si>
  <si>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</si>
  <si>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</si>
  <si>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</si>
  <si>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</si>
  <si>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</si>
  <si>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</si>
  <si>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</si>
  <si>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</si>
  <si>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</si>
  <si>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</si>
  <si>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</si>
  <si>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</si>
  <si>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</si>
  <si>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</si>
  <si>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</si>
  <si>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</si>
  <si>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</si>
  <si>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</si>
  <si>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</si>
  <si>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</si>
  <si>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</si>
  <si>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</si>
  <si>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</si>
  <si>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</si>
  <si>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</si>
  <si>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</si>
  <si>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</si>
  <si>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</si>
  <si>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</si>
  <si>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</si>
  <si>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</si>
  <si>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</si>
  <si>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</si>
  <si>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</si>
  <si>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</si>
  <si>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</si>
  <si>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</si>
  <si>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</si>
  <si>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</si>
  <si>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</si>
  <si>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</si>
  <si>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</si>
  <si>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</si>
  <si>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</si>
  <si>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</si>
  <si>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</si>
  <si>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</si>
  <si>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</si>
  <si>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</si>
  <si>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</si>
  <si>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</si>
  <si>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</si>
  <si>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</si>
  <si>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</si>
  <si>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</si>
  <si>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</si>
  <si>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</si>
  <si>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</si>
  <si>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</si>
  <si>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</si>
  <si>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</si>
  <si>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</si>
  <si>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</si>
  <si>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</si>
  <si>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</si>
  <si>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</si>
  <si>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</si>
  <si>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</si>
  <si>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</si>
  <si>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</si>
  <si>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</si>
  <si>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</si>
  <si>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</si>
  <si>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</si>
  <si>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</si>
  <si>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</si>
  <si>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</si>
  <si>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</si>
  <si>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</si>
  <si>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</si>
  <si>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</si>
  <si>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</si>
  <si>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</si>
  <si>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</si>
  <si>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</si>
  <si>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</si>
  <si>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</si>
  <si>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</si>
  <si>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</si>
  <si>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</si>
  <si>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</si>
  <si>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</si>
  <si>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</si>
  <si>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</si>
  <si>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</si>
  <si>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</si>
  <si>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</si>
  <si>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</si>
  <si>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</si>
  <si>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</si>
  <si>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</si>
  <si>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</si>
  <si>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</si>
  <si>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</si>
  <si>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</si>
  <si>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</si>
  <si>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</si>
  <si>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</si>
  <si>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</si>
  <si>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</si>
  <si>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</si>
  <si>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</si>
  <si>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</si>
  <si>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</si>
  <si>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</si>
  <si>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</si>
  <si>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</si>
  <si>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</si>
  <si>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</si>
  <si>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</si>
  <si>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</si>
  <si>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</si>
  <si>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</si>
  <si>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</si>
  <si>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</si>
  <si>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</si>
  <si>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</si>
  <si>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</si>
  <si>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</si>
  <si>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</si>
  <si>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</si>
  <si>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</si>
  <si>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</si>
  <si>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</si>
  <si>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</si>
  <si>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</si>
  <si>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</si>
  <si>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</si>
  <si>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</si>
  <si>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</si>
  <si>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</si>
  <si>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</si>
  <si>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</si>
  <si>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</si>
  <si>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</si>
  <si>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</si>
  <si>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</si>
  <si>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</si>
  <si>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</si>
  <si>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</si>
  <si>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</si>
  <si>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</si>
  <si>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</si>
  <si>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</si>
  <si>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</si>
  <si>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</si>
  <si>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</si>
  <si>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</si>
  <si>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</si>
  <si>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</si>
  <si>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</si>
  <si>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</si>
  <si>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</si>
  <si>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</si>
  <si>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</si>
  <si>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</si>
  <si>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</si>
  <si>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</si>
  <si>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</si>
  <si>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</si>
  <si>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</si>
  <si>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</si>
  <si>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</si>
  <si>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</si>
  <si>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</si>
  <si>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</si>
  <si>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</si>
  <si>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</si>
  <si>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</si>
  <si>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</si>
  <si>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</si>
  <si>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</si>
  <si>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</si>
  <si>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</si>
  <si>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</si>
  <si>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</si>
  <si>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</si>
  <si>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</si>
  <si>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</si>
  <si>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</si>
  <si>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</si>
  <si>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</si>
  <si>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</si>
  <si>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</si>
  <si>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</si>
  <si>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</si>
  <si>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</si>
  <si>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</si>
  <si>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</si>
  <si>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</si>
  <si>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</si>
  <si>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</si>
  <si>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</si>
  <si>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</si>
  <si>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</si>
  <si>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</si>
  <si>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</si>
  <si>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</si>
  <si>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</si>
  <si>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</si>
  <si>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</si>
  <si>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</si>
  <si>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</si>
  <si>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</si>
  <si>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</si>
  <si>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</si>
  <si>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</si>
  <si>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</si>
  <si>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</si>
  <si>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</si>
  <si>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</si>
  <si>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</si>
  <si>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</si>
  <si>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</si>
  <si>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</si>
  <si>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</si>
  <si>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</si>
  <si>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</si>
  <si>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</si>
  <si>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</si>
  <si>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</si>
  <si>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</si>
  <si>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</si>
  <si>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</si>
  <si>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</si>
  <si>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</si>
  <si>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</si>
  <si>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</si>
  <si>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</si>
  <si>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</si>
  <si>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</si>
  <si>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</si>
  <si>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</si>
  <si>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</si>
  <si>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</si>
  <si>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</si>
  <si>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</si>
  <si>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</si>
  <si>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</si>
  <si>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</si>
  <si>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</si>
  <si>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</si>
  <si>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</si>
  <si>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</si>
  <si>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</si>
  <si>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</si>
  <si>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</si>
  <si>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</si>
  <si>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</si>
  <si>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</si>
  <si>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</si>
  <si>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</si>
  <si>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</si>
  <si>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</si>
  <si>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</si>
  <si>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</si>
  <si>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</si>
  <si>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</si>
  <si>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</si>
  <si>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</si>
  <si>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</si>
  <si>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</si>
  <si>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</si>
  <si>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</si>
  <si>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</si>
  <si>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</si>
  <si>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</si>
  <si>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</si>
  <si>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</si>
  <si>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</si>
  <si>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</si>
  <si>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</si>
  <si>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</si>
  <si>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</si>
  <si>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</si>
  <si>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</si>
  <si>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</si>
  <si>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</si>
  <si>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</si>
  <si>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</si>
  <si>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</si>
  <si>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</si>
  <si>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</si>
  <si>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</si>
  <si>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</si>
  <si>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</si>
  <si>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</si>
  <si>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</si>
  <si>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</si>
  <si>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</si>
  <si>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</si>
  <si>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</si>
  <si>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</si>
  <si>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</si>
  <si>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</si>
  <si>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</si>
  <si>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</si>
  <si>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</si>
  <si>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</si>
  <si>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</si>
  <si>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</si>
  <si>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</si>
  <si>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</si>
  <si>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</si>
  <si>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</si>
  <si>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</si>
  <si>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</si>
  <si>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</si>
  <si>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</si>
  <si>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</si>
  <si>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</si>
  <si>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</si>
  <si>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</si>
  <si>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</si>
  <si>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</si>
  <si>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</si>
  <si>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</si>
  <si>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</si>
  <si>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</si>
  <si>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</si>
  <si>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</si>
  <si>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</si>
  <si>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</si>
  <si>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</si>
  <si>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</si>
  <si>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</si>
  <si>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</si>
  <si>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</si>
  <si>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</si>
  <si>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</si>
  <si>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</si>
  <si>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</si>
  <si>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</si>
  <si>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</si>
  <si>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</si>
  <si>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</si>
  <si>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</si>
  <si>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</si>
  <si>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</si>
  <si>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</si>
  <si>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</si>
  <si>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</si>
  <si>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</si>
  <si>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</si>
  <si>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</si>
  <si>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</si>
  <si>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</si>
  <si>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</si>
  <si>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</si>
  <si>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</si>
  <si>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</si>
  <si>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</si>
  <si>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</si>
  <si>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</si>
  <si>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</si>
  <si>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</si>
  <si>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</si>
  <si>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</si>
  <si>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</si>
  <si>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</si>
  <si>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</si>
  <si>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</si>
  <si>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</si>
  <si>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</si>
  <si>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</si>
  <si>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</si>
  <si>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</si>
  <si>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</si>
  <si>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</si>
  <si>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</si>
  <si>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</si>
  <si>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</si>
  <si>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</si>
  <si>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</si>
  <si>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</si>
  <si>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</si>
  <si>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</si>
  <si>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</si>
  <si>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</si>
  <si>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</si>
  <si>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</si>
  <si>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</si>
  <si>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</si>
  <si>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</si>
  <si>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</si>
  <si>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</si>
  <si>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</si>
  <si>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</si>
  <si>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</si>
  <si>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</si>
  <si>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</si>
  <si>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</si>
  <si>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</si>
  <si>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</si>
  <si>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</si>
  <si>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</si>
  <si>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</si>
  <si>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</si>
  <si>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</si>
  <si>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</si>
  <si>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</si>
  <si>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</si>
  <si>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</si>
  <si>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</si>
  <si>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</si>
  <si>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</si>
  <si>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</si>
  <si>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</si>
  <si>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</si>
  <si>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</si>
  <si>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</si>
  <si>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</si>
  <si>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</si>
  <si>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</si>
  <si>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</si>
  <si>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</si>
  <si>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</si>
  <si>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</si>
  <si>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</si>
  <si>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</si>
  <si>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</si>
  <si>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</si>
  <si>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</si>
  <si>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</si>
  <si>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</si>
  <si>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</si>
  <si>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</si>
  <si>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</si>
  <si>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</si>
  <si>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</si>
  <si>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</si>
  <si>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</si>
  <si>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</si>
  <si>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</si>
  <si>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</si>
  <si>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</si>
  <si>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</si>
  <si>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</si>
  <si>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</si>
  <si>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</si>
  <si>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</si>
  <si>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</si>
  <si>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</si>
  <si>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</si>
  <si>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</si>
  <si>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</si>
  <si>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</si>
  <si>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</si>
  <si>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</si>
  <si>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</si>
  <si>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</si>
  <si>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</si>
  <si>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</si>
  <si>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</si>
  <si>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</si>
  <si>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</si>
  <si>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</si>
  <si>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</si>
  <si>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</si>
  <si>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</si>
  <si>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</si>
  <si>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</si>
  <si>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</si>
  <si>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</si>
  <si>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</si>
  <si>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</si>
  <si>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</si>
  <si>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</si>
  <si>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</si>
  <si>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</si>
  <si>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</si>
  <si>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</si>
  <si>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</si>
  <si>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</si>
  <si>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</si>
  <si>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</si>
  <si>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</si>
  <si>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</si>
  <si>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</si>
  <si>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</si>
  <si>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</si>
  <si>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</si>
  <si>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</si>
  <si>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</si>
  <si>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</si>
  <si>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</si>
  <si>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</si>
  <si>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</si>
  <si>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</si>
  <si>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</si>
  <si>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</si>
  <si>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</si>
  <si>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</si>
  <si>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</si>
  <si>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</si>
  <si>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</si>
  <si>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</si>
  <si>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</si>
  <si>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</si>
  <si>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</si>
  <si>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</si>
  <si>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</si>
  <si>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</si>
  <si>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</si>
  <si>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</si>
  <si>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</si>
  <si>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</si>
  <si>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</si>
  <si>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</si>
  <si>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</si>
  <si>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</si>
  <si>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</si>
  <si>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</si>
  <si>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</si>
  <si>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</si>
  <si>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</si>
  <si>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</si>
  <si>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</si>
  <si>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</si>
  <si>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</si>
  <si>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</si>
  <si>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</si>
  <si>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</si>
  <si>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</si>
  <si>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</si>
  <si>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</si>
  <si>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</si>
  <si>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</si>
  <si>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</si>
  <si>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</si>
  <si>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</si>
  <si>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</si>
  <si>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</si>
  <si>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</si>
  <si>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</si>
  <si>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</si>
  <si>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</si>
  <si>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</si>
  <si>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</si>
  <si>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</si>
  <si>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</si>
  <si>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</si>
  <si>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</si>
  <si>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</si>
  <si>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</si>
  <si>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</si>
  <si>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</si>
  <si>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</si>
  <si>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</si>
  <si>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</si>
  <si>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</si>
  <si>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</si>
  <si>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</si>
  <si>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</si>
  <si>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</si>
  <si>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</si>
  <si>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</si>
  <si>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</si>
  <si>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</si>
  <si>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</si>
  <si>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</si>
  <si>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</si>
  <si>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</si>
  <si>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</si>
  <si>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</si>
  <si>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</si>
  <si>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</si>
  <si>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</si>
  <si>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</si>
  <si>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</si>
  <si>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</si>
  <si>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</si>
  <si>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</si>
  <si>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</si>
  <si>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</si>
  <si>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</si>
  <si>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</si>
  <si>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</si>
  <si>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</si>
  <si>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</si>
  <si>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</si>
  <si>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</si>
  <si>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</si>
  <si>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</si>
  <si>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</si>
  <si>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</si>
  <si>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</si>
  <si>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</si>
  <si>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</si>
  <si>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</si>
  <si>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</si>
  <si>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</si>
  <si>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</si>
  <si>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</si>
  <si>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</si>
  <si>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</si>
  <si>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</si>
  <si>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</si>
  <si>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</si>
  <si>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</si>
  <si>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</si>
  <si>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</si>
  <si>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</si>
  <si>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</si>
  <si>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</si>
  <si>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</si>
  <si>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</si>
  <si>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</si>
  <si>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</si>
  <si>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</si>
  <si>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</si>
  <si>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</si>
  <si>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</si>
  <si>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</si>
  <si>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</si>
  <si>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</si>
  <si>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</si>
  <si>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</si>
  <si>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</si>
  <si>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</si>
  <si>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</si>
  <si>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</si>
  <si>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</si>
  <si>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</si>
  <si>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</si>
  <si>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</si>
  <si>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</si>
  <si>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</si>
  <si>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</si>
  <si>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</si>
  <si>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</si>
  <si>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</si>
  <si>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</si>
  <si>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</si>
  <si>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</si>
  <si>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</si>
  <si>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</si>
  <si>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</si>
  <si>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</si>
  <si>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</si>
  <si>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</si>
  <si>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</si>
  <si>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</si>
  <si>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</si>
  <si>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</si>
  <si>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</si>
  <si>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</si>
  <si>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</si>
  <si>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</si>
  <si>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</si>
  <si>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</si>
  <si>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</si>
  <si>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</si>
  <si>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</si>
  <si>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</si>
  <si>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</si>
  <si>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</si>
  <si>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</si>
  <si>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</si>
  <si>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</si>
  <si>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</si>
  <si>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</si>
  <si>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</si>
  <si>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</si>
  <si>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</si>
  <si>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</si>
  <si>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</si>
  <si>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</si>
  <si>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</si>
  <si>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</si>
  <si>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</si>
  <si>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</si>
  <si>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</si>
  <si>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</si>
  <si>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</si>
  <si>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</si>
  <si>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</si>
  <si>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</si>
  <si>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</si>
  <si>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</si>
  <si>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</si>
  <si>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</si>
  <si>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</si>
  <si>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</si>
  <si>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</si>
  <si>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</si>
  <si>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</si>
  <si>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</si>
  <si>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</si>
  <si>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</si>
  <si>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</si>
  <si>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</si>
  <si>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</si>
  <si>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</si>
  <si>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</si>
  <si>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</si>
  <si>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</si>
  <si>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</si>
  <si>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</si>
  <si>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</si>
  <si>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</si>
  <si>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</si>
  <si>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</si>
  <si>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</si>
  <si>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</si>
  <si>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</si>
  <si>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</si>
  <si>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</si>
  <si>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</si>
  <si>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</si>
  <si>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</si>
  <si>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</si>
  <si>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</si>
  <si>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</si>
  <si>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</si>
  <si>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</si>
  <si>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</si>
  <si>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</si>
  <si>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</si>
  <si>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</si>
  <si>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</si>
  <si>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</si>
  <si>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</si>
  <si>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</si>
  <si>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</si>
  <si>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</si>
  <si>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</si>
  <si>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</si>
  <si>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</si>
  <si>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</si>
  <si>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</si>
  <si>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</si>
  <si>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</si>
  <si>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</si>
  <si>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</si>
  <si>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</si>
  <si>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</si>
  <si>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</si>
  <si>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</si>
  <si>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</si>
  <si>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</si>
  <si>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</si>
  <si>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</si>
  <si>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</si>
  <si>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</si>
  <si>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</si>
  <si>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</si>
  <si>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</si>
  <si>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</si>
  <si>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</si>
  <si>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</si>
  <si>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</si>
  <si>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</si>
  <si>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</si>
  <si>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</si>
  <si>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</si>
  <si>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</si>
  <si>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</si>
  <si>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</si>
  <si>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</si>
  <si>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</si>
  <si>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</si>
  <si>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</si>
  <si>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</si>
  <si>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</si>
  <si>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</si>
  <si>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</si>
  <si>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</si>
  <si>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</si>
  <si>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</si>
  <si>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</si>
  <si>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</si>
  <si>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</si>
  <si>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</si>
  <si>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</si>
  <si>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</si>
  <si>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</si>
  <si>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</si>
  <si>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</si>
  <si>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</si>
  <si>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</si>
  <si>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</si>
  <si>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</si>
  <si>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</si>
  <si>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</si>
  <si>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</si>
  <si>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</si>
  <si>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</si>
  <si>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</si>
  <si>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</si>
  <si>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</si>
  <si>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</si>
  <si>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</si>
  <si>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</si>
  <si>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</si>
  <si>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</si>
  <si>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</si>
  <si>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</si>
  <si>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</si>
  <si>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</si>
  <si>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</si>
  <si>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</si>
  <si>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</si>
  <si>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</si>
  <si>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</si>
  <si>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</si>
  <si>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</si>
  <si>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</si>
  <si>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</si>
  <si>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</si>
  <si>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</si>
  <si>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</si>
  <si>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</si>
  <si>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</si>
  <si>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</si>
  <si>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</si>
  <si>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</si>
  <si>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</si>
  <si>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</si>
  <si>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</si>
  <si>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</si>
  <si>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</si>
  <si>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</si>
  <si>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</si>
  <si>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</si>
  <si>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</si>
  <si>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</si>
  <si>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</si>
  <si>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</si>
  <si>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</si>
  <si>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</si>
  <si>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</si>
  <si>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</si>
  <si>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</si>
  <si>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</si>
  <si>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</si>
  <si>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</si>
  <si>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</si>
  <si>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</si>
  <si>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</si>
  <si>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</si>
  <si>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</si>
  <si>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</si>
  <si>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</si>
  <si>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</si>
  <si>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</si>
  <si>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</si>
  <si>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</si>
  <si>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</si>
  <si>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</si>
  <si>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</si>
  <si>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</si>
  <si>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</si>
  <si>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</si>
  <si>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</si>
  <si>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</si>
  <si>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</si>
  <si>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</si>
  <si>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</si>
  <si>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</si>
  <si>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</si>
  <si>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</si>
  <si>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</si>
  <si>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</si>
  <si>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</si>
  <si>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</si>
  <si>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</si>
  <si>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</si>
  <si>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</si>
  <si>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</si>
  <si>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</si>
  <si>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</si>
  <si>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</si>
  <si>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</si>
  <si>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</si>
  <si>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</si>
  <si>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</si>
  <si>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</si>
  <si>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</si>
  <si>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</si>
  <si>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</si>
  <si>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</si>
  <si>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</si>
  <si>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</si>
  <si>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</si>
  <si>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</si>
  <si>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</si>
  <si>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</si>
  <si>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</si>
  <si>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</si>
  <si>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</si>
  <si>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</si>
  <si>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</si>
  <si>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</si>
  <si>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</si>
  <si>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</si>
  <si>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</si>
  <si>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</si>
  <si>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</si>
  <si>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</si>
  <si>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</si>
  <si>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</si>
  <si>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</si>
  <si>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</si>
  <si>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</si>
  <si>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</si>
  <si>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</si>
  <si>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</si>
  <si>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</si>
  <si>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</si>
  <si>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</si>
  <si>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</si>
  <si>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</si>
  <si>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</si>
  <si>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</si>
  <si>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</si>
  <si>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</si>
  <si>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</si>
  <si>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</si>
  <si>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</si>
  <si>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</si>
  <si>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</si>
  <si>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</si>
  <si>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</si>
  <si>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</si>
  <si>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</si>
  <si>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</si>
  <si>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</si>
  <si>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</si>
  <si>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</si>
  <si>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</si>
  <si>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</si>
  <si>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</si>
  <si>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</si>
  <si>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</si>
  <si>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</si>
  <si>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</si>
  <si>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</si>
  <si>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</si>
  <si>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</si>
  <si>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</si>
  <si>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</si>
  <si>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</si>
  <si>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</si>
  <si>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</si>
  <si>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</si>
  <si>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</si>
  <si>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</si>
  <si>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</si>
  <si>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</si>
  <si>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</si>
  <si>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</si>
  <si>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</si>
  <si>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</si>
  <si>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</si>
  <si>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</si>
  <si>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</si>
  <si>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</si>
  <si>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</si>
  <si>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</si>
  <si>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</si>
  <si>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</si>
  <si>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</si>
  <si>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</si>
  <si>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</si>
  <si>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</si>
  <si>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</si>
  <si>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</si>
  <si>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</si>
  <si>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</si>
  <si>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</si>
  <si>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</si>
  <si>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</si>
  <si>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</si>
  <si>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</si>
  <si>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</si>
  <si>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</si>
  <si>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</si>
  <si>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</si>
  <si>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</si>
  <si>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</si>
  <si>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</si>
  <si>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</si>
  <si>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</si>
  <si>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</si>
  <si>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</si>
  <si>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</si>
  <si>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</si>
  <si>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</si>
  <si>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</si>
  <si>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</si>
  <si>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</si>
  <si>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</si>
  <si>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</si>
  <si>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</si>
  <si>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</si>
  <si>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</si>
  <si>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</si>
  <si>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</si>
  <si>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</si>
  <si>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</si>
  <si>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</si>
  <si>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</si>
  <si>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</si>
  <si>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</si>
  <si>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</si>
  <si>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</si>
  <si>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</si>
  <si>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</si>
  <si>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</si>
  <si>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</si>
  <si>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</si>
  <si>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</si>
  <si>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</si>
  <si>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</si>
  <si>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</si>
  <si>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</si>
  <si>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</si>
  <si>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</si>
  <si>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</si>
  <si>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</si>
  <si>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</si>
  <si>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</si>
  <si>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</si>
  <si>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</si>
  <si>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</si>
  <si>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</si>
  <si>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</si>
  <si>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</si>
  <si>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</si>
  <si>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</si>
  <si>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</si>
  <si>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</si>
  <si>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</si>
  <si>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</si>
  <si>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</si>
  <si>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</si>
  <si>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</si>
  <si>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</si>
  <si>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</si>
  <si>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</si>
  <si>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</si>
  <si>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</si>
  <si>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</si>
  <si>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</si>
  <si>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</si>
  <si>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</si>
  <si>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</si>
  <si>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</si>
  <si>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</si>
  <si>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</si>
  <si>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</si>
  <si>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</si>
  <si>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</si>
  <si>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</si>
  <si>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</si>
  <si>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</si>
  <si>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</si>
  <si>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</si>
  <si>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</si>
  <si>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</si>
  <si>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</si>
  <si>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</si>
  <si>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</si>
  <si>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</si>
  <si>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</si>
  <si>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</si>
  <si>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</si>
  <si>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</si>
  <si>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</si>
  <si>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</si>
  <si>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</si>
  <si>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</si>
  <si>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</si>
  <si>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</si>
  <si>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</si>
  <si>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</si>
  <si>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</si>
  <si>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</si>
  <si>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</si>
  <si>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</si>
  <si>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</si>
  <si>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</si>
  <si>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</si>
  <si>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</si>
  <si>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</si>
  <si>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</si>
  <si>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</si>
  <si>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</si>
  <si>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</si>
  <si>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</si>
  <si>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</si>
  <si>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</si>
  <si>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</si>
  <si>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</si>
  <si>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</si>
  <si>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</si>
  <si>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</si>
  <si>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</si>
  <si>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</si>
  <si>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</si>
  <si>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</si>
  <si>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</si>
  <si>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</si>
  <si>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</si>
  <si>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</si>
  <si>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</si>
  <si>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</si>
  <si>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</si>
  <si>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</si>
  <si>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</si>
  <si>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</si>
  <si>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</si>
  <si>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</si>
  <si>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</si>
  <si>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</si>
  <si>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</si>
  <si>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</si>
  <si>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</si>
  <si>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</si>
  <si>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</si>
  <si>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</si>
  <si>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</si>
  <si>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</si>
  <si>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</si>
  <si>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</si>
  <si>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</si>
  <si>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</si>
  <si>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</si>
  <si>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</si>
  <si>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</si>
  <si>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</si>
  <si>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</si>
  <si>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</si>
  <si>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</si>
  <si>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</si>
  <si>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</si>
  <si>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</si>
  <si>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</si>
  <si>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</si>
  <si>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</si>
  <si>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</si>
  <si>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</si>
  <si>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</si>
  <si>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</si>
  <si>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</si>
  <si>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</si>
  <si>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</si>
  <si>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</si>
  <si>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</si>
  <si>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</si>
  <si>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</si>
  <si>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</si>
  <si>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</si>
  <si>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</si>
  <si>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</si>
  <si>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</si>
  <si>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</si>
  <si>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</si>
  <si>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</si>
  <si>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</si>
  <si>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</si>
  <si>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</si>
  <si>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</si>
  <si>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</si>
  <si>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</si>
  <si>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</si>
  <si>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</si>
  <si>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</si>
  <si>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</si>
  <si>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</si>
  <si>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</si>
  <si>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</si>
  <si>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</si>
  <si>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</si>
  <si>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</si>
  <si>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</si>
  <si>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</si>
  <si>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</si>
  <si>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</si>
  <si>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</si>
  <si>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</si>
  <si>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</si>
  <si>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</si>
  <si>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</si>
  <si>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</si>
  <si>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</si>
  <si>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</si>
  <si>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</si>
  <si>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</si>
  <si>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</si>
  <si>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</si>
  <si>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</si>
  <si>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</si>
  <si>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</si>
  <si>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</si>
  <si>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</si>
  <si>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</si>
  <si>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</si>
  <si>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</si>
  <si>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</si>
  <si>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</si>
  <si>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</si>
  <si>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</si>
  <si>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</si>
  <si>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</si>
  <si>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</si>
  <si>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</si>
  <si>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</si>
  <si>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</si>
  <si>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</si>
  <si>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</si>
  <si>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</si>
  <si>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</si>
  <si>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</si>
  <si>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</si>
  <si>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</si>
  <si>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</si>
  <si>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</si>
  <si>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</si>
  <si>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</si>
  <si>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</si>
  <si>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</si>
  <si>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</si>
  <si>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</si>
  <si>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</si>
  <si>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</si>
  <si>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</si>
  <si>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</si>
  <si>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</si>
  <si>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</si>
  <si>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</si>
  <si>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</si>
  <si>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</si>
  <si>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</si>
  <si>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</si>
  <si>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</si>
  <si>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</si>
  <si>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</si>
  <si>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</si>
  <si>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</si>
  <si>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</si>
  <si>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</si>
  <si>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</si>
  <si>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</si>
  <si>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</si>
  <si>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</si>
  <si>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</si>
  <si>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</si>
  <si>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</si>
  <si>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</si>
  <si>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</si>
  <si>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</si>
  <si>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</si>
  <si>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</si>
  <si>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</si>
  <si>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</si>
  <si>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</si>
  <si>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</si>
  <si>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</si>
  <si>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</si>
  <si>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</si>
  <si>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</si>
  <si>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</si>
  <si>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</si>
  <si>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</si>
  <si>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</si>
  <si>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</si>
  <si>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</si>
  <si>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</si>
  <si>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</si>
  <si>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</si>
  <si>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</si>
  <si>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</si>
  <si>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</si>
  <si>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</si>
  <si>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</si>
  <si>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</si>
  <si>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</si>
  <si>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</si>
  <si>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</si>
  <si>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</si>
  <si>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</si>
  <si>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</si>
  <si>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</si>
  <si>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</si>
  <si>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</si>
  <si>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</si>
  <si>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</si>
  <si>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</si>
  <si>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</si>
  <si>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</si>
  <si>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</si>
  <si>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</si>
  <si>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</si>
  <si>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</si>
  <si>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</si>
  <si>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</si>
  <si>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</si>
  <si>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</si>
  <si>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</si>
  <si>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</si>
  <si>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</si>
  <si>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</si>
  <si>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</si>
  <si>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</si>
  <si>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</si>
  <si>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</si>
  <si>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</si>
  <si>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</si>
  <si>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</si>
  <si>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</si>
  <si>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</si>
  <si>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</si>
  <si>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</si>
  <si>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</si>
  <si>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</si>
  <si>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</si>
  <si>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</si>
  <si>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</si>
  <si>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</si>
  <si>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</si>
  <si>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</si>
  <si>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</si>
  <si>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</si>
  <si>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</si>
  <si>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</si>
  <si>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</si>
  <si>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</si>
  <si>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</si>
  <si>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</si>
  <si>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</si>
  <si>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</si>
  <si>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</si>
  <si>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</si>
  <si>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</si>
  <si>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</si>
  <si>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</si>
  <si>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</si>
  <si>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</si>
  <si>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</si>
  <si>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</si>
  <si>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</si>
  <si>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</si>
  <si>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</si>
  <si>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</si>
  <si>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</si>
  <si>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</si>
  <si>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</si>
  <si>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</si>
  <si>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</si>
  <si>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</si>
  <si>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</si>
  <si>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</si>
  <si>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</si>
  <si>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</si>
  <si>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</si>
  <si>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</si>
  <si>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</si>
  <si>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</si>
  <si>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</si>
  <si>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</si>
  <si>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</si>
  <si>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</si>
  <si>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</si>
  <si>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</si>
  <si>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</si>
  <si>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</si>
  <si>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</si>
  <si>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</si>
  <si>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</si>
  <si>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</si>
  <si>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</si>
  <si>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</si>
  <si>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</si>
  <si>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</si>
  <si>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</si>
  <si>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</si>
  <si>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</si>
  <si>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</si>
  <si>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</si>
  <si>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</si>
  <si>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</si>
  <si>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</si>
  <si>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</si>
  <si>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</si>
  <si>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</si>
  <si>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</si>
  <si>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</si>
  <si>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</si>
  <si>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</si>
  <si>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</si>
  <si>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</si>
  <si>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</si>
  <si>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</si>
  <si>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</si>
  <si>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</si>
  <si>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</si>
  <si>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</si>
  <si>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</si>
  <si>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</si>
  <si>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</si>
  <si>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</si>
  <si>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</si>
  <si>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</si>
  <si>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</si>
  <si>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</si>
  <si>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</si>
  <si>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</si>
  <si>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</si>
  <si>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</si>
  <si>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</si>
  <si>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</si>
  <si>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</si>
  <si>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</si>
  <si>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</si>
  <si>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</si>
  <si>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</si>
  <si>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</si>
  <si>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</si>
  <si>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</si>
  <si>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</si>
  <si>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</si>
  <si>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</si>
  <si>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</si>
  <si>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</si>
  <si>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</si>
  <si>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</si>
  <si>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</si>
  <si>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</si>
  <si>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</si>
  <si>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</si>
  <si>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</si>
  <si>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</si>
  <si>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</si>
  <si>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</si>
  <si>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</si>
  <si>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</si>
  <si>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</si>
  <si>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</si>
  <si>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</si>
  <si>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</si>
  <si>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</si>
  <si>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</si>
  <si>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</si>
  <si>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</si>
  <si>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</si>
  <si>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</si>
  <si>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</si>
  <si>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</si>
  <si>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</si>
  <si>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</si>
  <si>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</si>
  <si>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</si>
  <si>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</si>
  <si>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</si>
  <si>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</si>
  <si>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</si>
  <si>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</si>
  <si>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</si>
  <si>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</si>
  <si>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</si>
  <si>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</si>
  <si>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</si>
  <si>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</si>
  <si>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</si>
  <si>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</si>
  <si>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</si>
  <si>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</si>
  <si>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</si>
  <si>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</si>
  <si>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</si>
  <si>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</si>
  <si>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</si>
  <si>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</si>
  <si>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</si>
  <si>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</si>
  <si>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</si>
  <si>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</si>
  <si>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</si>
  <si>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</si>
  <si>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</si>
  <si>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</si>
  <si>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</si>
  <si>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</si>
  <si>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</si>
  <si>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</si>
  <si>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</si>
  <si>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</si>
  <si>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</si>
  <si>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</si>
  <si>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</si>
  <si>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</si>
  <si>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</si>
  <si>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</si>
  <si>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</si>
  <si>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</si>
  <si>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</si>
  <si>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</si>
  <si>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</si>
  <si>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</si>
  <si>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</si>
  <si>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</si>
  <si>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</si>
  <si>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</si>
  <si>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</si>
  <si>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</si>
  <si>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</si>
  <si>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</si>
  <si>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</si>
  <si>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</si>
  <si>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</si>
  <si>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</si>
  <si>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</si>
  <si>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</si>
  <si>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</si>
  <si>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</si>
  <si>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</si>
  <si>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</si>
  <si>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</si>
  <si>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</si>
  <si>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</si>
  <si>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</si>
  <si>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</si>
  <si>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</si>
  <si>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</si>
  <si>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</si>
  <si>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</si>
  <si>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</si>
  <si>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</si>
  <si>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</si>
  <si>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</si>
  <si>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</si>
  <si>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</si>
  <si>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</si>
  <si>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</si>
  <si>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</si>
  <si>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</si>
  <si>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</si>
  <si>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</si>
  <si>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</si>
  <si>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</si>
  <si>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</si>
  <si>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</si>
  <si>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</si>
  <si>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</si>
  <si>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</si>
  <si>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</si>
  <si>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</si>
  <si>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</si>
  <si>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</si>
  <si>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</si>
  <si>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</si>
  <si>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</si>
  <si>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</si>
  <si>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</si>
  <si>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</si>
  <si>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</si>
  <si>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</si>
  <si>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</si>
  <si>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</si>
  <si>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</si>
  <si>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</si>
  <si>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</si>
  <si>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</si>
  <si>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</si>
  <si>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</si>
  <si>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</si>
  <si>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</si>
  <si>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</si>
  <si>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</si>
  <si>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</si>
  <si>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</si>
  <si>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</si>
  <si>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</si>
  <si>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</si>
  <si>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</si>
  <si>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</si>
  <si>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</si>
  <si>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</si>
  <si>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</si>
  <si>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</si>
  <si>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</si>
  <si>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</si>
  <si>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</si>
  <si>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</si>
  <si>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</si>
  <si>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</si>
  <si>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</si>
  <si>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</si>
  <si>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</si>
  <si>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</si>
  <si>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</si>
  <si>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</si>
  <si>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</si>
  <si>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</si>
  <si>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</si>
  <si>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</si>
  <si>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</si>
  <si>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</si>
  <si>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</si>
  <si>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</si>
  <si>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</si>
  <si>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</si>
  <si>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</si>
  <si>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</si>
  <si>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</si>
  <si>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</si>
  <si>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</si>
  <si>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</si>
  <si>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</si>
  <si>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</si>
  <si>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</si>
  <si>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</si>
  <si>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</si>
  <si>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</si>
  <si>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</si>
  <si>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</si>
  <si>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</si>
  <si>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</si>
  <si>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</si>
  <si>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</si>
  <si>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</si>
  <si>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</si>
  <si>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</si>
  <si>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</si>
  <si>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</si>
  <si>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</si>
  <si>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</si>
  <si>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</si>
  <si>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</si>
  <si>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</si>
  <si>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</si>
  <si>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</si>
  <si>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</si>
  <si>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</si>
  <si>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</si>
  <si>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</si>
  <si>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</si>
  <si>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</si>
  <si>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</si>
  <si>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</si>
  <si>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</si>
  <si>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</si>
  <si>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</si>
  <si>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</si>
  <si>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</si>
  <si>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</si>
  <si>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</si>
  <si>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</si>
  <si>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</si>
  <si>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</si>
  <si>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</si>
  <si>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</si>
  <si>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</si>
  <si>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</si>
  <si>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</si>
  <si>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</si>
  <si>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</si>
  <si>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</si>
  <si>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</si>
  <si>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</si>
  <si>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</si>
  <si>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</si>
  <si>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</si>
  <si>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</si>
  <si>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</si>
  <si>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</si>
  <si>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</si>
  <si>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</si>
  <si>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</si>
  <si>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</si>
  <si>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</si>
  <si>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</si>
  <si>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</si>
  <si>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</si>
  <si>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</si>
  <si>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</si>
  <si>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</si>
  <si>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</si>
  <si>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</si>
  <si>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</si>
  <si>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</si>
  <si>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</si>
  <si>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</si>
  <si>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</si>
  <si>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</si>
  <si>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</si>
  <si>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</si>
  <si>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</si>
  <si>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</si>
  <si>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</si>
  <si>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</si>
  <si>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</si>
  <si>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</si>
  <si>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</si>
  <si>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</si>
  <si>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</si>
  <si>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</si>
  <si>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</si>
  <si>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</si>
  <si>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</si>
  <si>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</si>
  <si>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</si>
  <si>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</si>
  <si>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</si>
  <si>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</si>
  <si>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</si>
  <si>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</si>
  <si>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</si>
  <si>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</si>
  <si>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</si>
  <si>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</si>
  <si>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</si>
  <si>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</si>
  <si>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</si>
  <si>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</si>
  <si>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</si>
  <si>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</si>
  <si>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</si>
  <si>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</si>
  <si>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</si>
  <si>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</si>
  <si>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</si>
  <si>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</si>
  <si>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</si>
  <si>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</si>
  <si>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</si>
  <si>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</si>
  <si>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</si>
  <si>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</si>
  <si>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</si>
  <si>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</si>
  <si>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</si>
  <si>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</si>
  <si>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</si>
  <si>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</si>
  <si>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</si>
  <si>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</si>
  <si>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</si>
  <si>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</si>
  <si>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</si>
  <si>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</si>
  <si>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</si>
  <si>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</si>
  <si>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</si>
  <si>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</si>
  <si>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</si>
  <si>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</si>
  <si>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</si>
  <si>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</si>
  <si>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</si>
  <si>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</si>
  <si>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</si>
  <si>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</si>
  <si>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</si>
  <si>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</si>
  <si>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</si>
  <si>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</si>
  <si>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</si>
  <si>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</si>
  <si>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</si>
  <si>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</si>
  <si>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</si>
  <si>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</si>
  <si>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</si>
  <si>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</si>
  <si>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</si>
  <si>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</si>
  <si>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</si>
  <si>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</si>
  <si>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</si>
  <si>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</si>
  <si>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</si>
  <si>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</si>
  <si>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</si>
  <si>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</si>
  <si>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</si>
  <si>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</si>
  <si>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</si>
  <si>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</si>
  <si>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</si>
  <si>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</si>
  <si>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</si>
  <si>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</si>
  <si>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</si>
  <si>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</si>
  <si>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</si>
  <si>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</si>
  <si>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</si>
  <si>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</si>
  <si>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</si>
  <si>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</si>
  <si>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</si>
  <si>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</si>
  <si>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</si>
  <si>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</si>
  <si>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</si>
  <si>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</si>
  <si>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</si>
  <si>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</si>
  <si>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</si>
  <si>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</si>
  <si>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</si>
  <si>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</si>
  <si>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</si>
  <si>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</si>
  <si>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</si>
  <si>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</si>
  <si>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</si>
  <si>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</si>
  <si>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</si>
  <si>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</si>
  <si>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</si>
  <si>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</si>
  <si>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</si>
  <si>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</si>
  <si>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</si>
  <si>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</si>
  <si>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</si>
  <si>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</si>
  <si>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</si>
  <si>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</si>
  <si>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</si>
  <si>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</si>
  <si>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</si>
  <si>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</si>
  <si>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</si>
  <si>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</si>
  <si>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</si>
  <si>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</si>
  <si>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</si>
  <si>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</si>
  <si>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</si>
  <si>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</si>
  <si>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</si>
  <si>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</si>
  <si>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</si>
  <si>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</si>
  <si>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</si>
  <si>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</si>
  <si>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</si>
  <si>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</si>
  <si>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</si>
  <si>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</si>
  <si>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</si>
  <si>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</si>
  <si>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</si>
  <si>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</si>
  <si>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</si>
  <si>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</si>
  <si>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</si>
  <si>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</si>
  <si>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</si>
  <si>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</si>
  <si>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</si>
  <si>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</si>
  <si>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</si>
  <si>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</si>
  <si>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</si>
  <si>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</si>
  <si>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</si>
  <si>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</si>
  <si>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</si>
  <si>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</si>
  <si>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</si>
  <si>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</si>
  <si>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</si>
  <si>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</si>
  <si>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</si>
  <si>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</si>
  <si>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</si>
  <si>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</si>
  <si>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</si>
  <si>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</si>
  <si>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</si>
  <si>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</si>
  <si>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</si>
  <si>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</si>
  <si>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</si>
  <si>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</si>
  <si>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</si>
  <si>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</si>
  <si>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</si>
  <si>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</si>
  <si>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</si>
  <si>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</si>
  <si>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</si>
  <si>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</si>
  <si>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</si>
  <si>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</si>
  <si>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</si>
  <si>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</si>
  <si>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</si>
  <si>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</si>
  <si>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</si>
  <si>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</si>
  <si>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</si>
  <si>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</si>
  <si>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</si>
  <si>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</si>
  <si>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</si>
  <si>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</si>
  <si>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</si>
  <si>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</si>
  <si>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</si>
  <si>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</si>
  <si>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</si>
  <si>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</si>
  <si>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</si>
  <si>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</si>
  <si>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</si>
  <si>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</si>
  <si>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</si>
  <si>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</si>
  <si>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</si>
  <si>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</si>
  <si>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</si>
  <si>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</si>
  <si>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</si>
  <si>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</si>
  <si>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</si>
  <si>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</si>
  <si>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</si>
  <si>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</si>
  <si>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</si>
  <si>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</si>
  <si>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</si>
  <si>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</si>
  <si>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</si>
  <si>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</si>
  <si>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</si>
  <si>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</si>
  <si>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</si>
  <si>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</si>
  <si>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</si>
  <si>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</si>
  <si>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</si>
  <si>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</si>
  <si>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</si>
  <si>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</si>
  <si>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</si>
  <si>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</si>
  <si>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</si>
  <si>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</si>
  <si>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</si>
  <si>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</si>
  <si>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</si>
  <si>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</si>
  <si>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</si>
  <si>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</si>
  <si>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</si>
  <si>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</si>
  <si>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</si>
  <si>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</si>
  <si>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</si>
  <si>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</si>
  <si>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</si>
  <si>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</si>
  <si>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</si>
  <si>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</si>
  <si>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</si>
  <si>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</si>
  <si>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</si>
  <si>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</si>
  <si>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</si>
  <si>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</si>
  <si>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</si>
  <si>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</si>
  <si>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</si>
  <si>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</si>
  <si>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</si>
  <si>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</si>
  <si>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</si>
  <si>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</si>
  <si>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</si>
  <si>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</si>
  <si>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</si>
  <si>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</si>
  <si>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</si>
  <si>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</si>
  <si>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</si>
  <si>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</si>
  <si>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</si>
  <si>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</si>
  <si>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</si>
  <si>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</si>
  <si>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</si>
  <si>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</si>
  <si>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</si>
  <si>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</si>
  <si>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</si>
  <si>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</si>
  <si>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</si>
  <si>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</si>
  <si>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</si>
  <si>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</si>
  <si>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</si>
  <si>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</si>
  <si>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</si>
  <si>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</si>
  <si>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</si>
  <si>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</si>
  <si>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</si>
  <si>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</si>
  <si>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</si>
  <si>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</si>
  <si>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</si>
  <si>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</si>
  <si>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</si>
  <si>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</si>
  <si>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</si>
  <si>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</si>
  <si>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</si>
  <si>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</si>
  <si>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</si>
  <si>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</si>
  <si>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</si>
  <si>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</si>
  <si>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</si>
  <si>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</si>
  <si>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</si>
  <si>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</si>
  <si>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</si>
  <si>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</si>
  <si>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</si>
  <si>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</si>
  <si>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</si>
  <si>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</si>
  <si>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</si>
  <si>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</si>
  <si>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</si>
  <si>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</si>
  <si>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</si>
  <si>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</si>
  <si>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</si>
  <si>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</si>
  <si>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</si>
  <si>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</si>
  <si>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</si>
  <si>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</si>
  <si>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</si>
  <si>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</si>
  <si>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</si>
  <si>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</si>
  <si>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</si>
  <si>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</si>
  <si>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</si>
  <si>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</si>
  <si>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</si>
  <si>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</si>
  <si>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</si>
  <si>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</si>
  <si>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</si>
  <si>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</si>
  <si>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</si>
  <si>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</si>
  <si>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</si>
  <si>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</si>
  <si>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</si>
  <si>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</si>
  <si>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</si>
  <si>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</si>
  <si>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</si>
  <si>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</si>
  <si>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</si>
  <si>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</si>
  <si>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</si>
  <si>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</si>
  <si>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</si>
  <si>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</si>
  <si>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</si>
  <si>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</si>
  <si>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</si>
  <si>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</si>
  <si>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</si>
  <si>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</si>
  <si>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</si>
  <si>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</si>
  <si>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</si>
  <si>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</si>
  <si>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</si>
  <si>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</si>
  <si>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</si>
  <si>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</si>
  <si>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</si>
  <si>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</si>
  <si>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</si>
  <si>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</si>
  <si>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</si>
  <si>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</si>
  <si>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</si>
  <si>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</si>
  <si>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</si>
  <si>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</si>
  <si>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</si>
  <si>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</si>
  <si>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</si>
  <si>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</si>
  <si>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</si>
  <si>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</si>
  <si>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</si>
  <si>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</si>
  <si>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</si>
  <si>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</si>
  <si>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</si>
  <si>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</si>
  <si>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</si>
  <si>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</si>
  <si>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</si>
  <si>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</si>
  <si>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</si>
  <si>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</si>
  <si>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</si>
  <si>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</si>
  <si>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</si>
  <si>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</si>
  <si>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</si>
  <si>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</si>
  <si>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</si>
  <si>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</si>
  <si>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</si>
  <si>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</si>
  <si>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</si>
  <si>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</si>
  <si>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</si>
  <si>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</si>
  <si>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</si>
  <si>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</si>
  <si>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</si>
  <si>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</si>
  <si>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</si>
  <si>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</si>
  <si>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</si>
  <si>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</si>
  <si>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</si>
  <si>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</si>
  <si>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</si>
  <si>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</si>
  <si>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</si>
  <si>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</si>
  <si>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</si>
  <si>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</si>
  <si>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</si>
  <si>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</si>
  <si>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</si>
  <si>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</si>
  <si>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</si>
  <si>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</si>
  <si>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</si>
  <si>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</si>
  <si>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</si>
  <si>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</si>
  <si>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</si>
  <si>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</si>
  <si>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</si>
  <si>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</si>
  <si>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</si>
  <si>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</si>
  <si>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</si>
  <si>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</si>
  <si>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</si>
  <si>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</si>
  <si>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</si>
  <si>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</si>
  <si>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</si>
  <si>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</si>
  <si>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</si>
  <si>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</si>
  <si>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</si>
  <si>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</si>
  <si>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</si>
  <si>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</si>
  <si>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</si>
  <si>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</si>
  <si>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</si>
  <si>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</si>
  <si>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</si>
  <si>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</si>
  <si>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</si>
  <si>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</si>
  <si>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</si>
  <si>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</si>
  <si>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</si>
  <si>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</si>
  <si>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</si>
  <si>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</si>
  <si>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</si>
  <si>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</si>
  <si>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</si>
  <si>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</si>
  <si>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</si>
  <si>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</si>
  <si>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</si>
  <si>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</si>
  <si>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</si>
  <si>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</si>
  <si>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</si>
  <si>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</si>
  <si>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</si>
  <si>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</si>
  <si>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</si>
  <si>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</si>
  <si>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</si>
  <si>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</si>
  <si>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</si>
  <si>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</si>
  <si>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</si>
  <si>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</si>
  <si>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</si>
  <si>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</si>
  <si>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</si>
  <si>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</si>
  <si>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</si>
  <si>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</si>
  <si>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</si>
  <si>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</si>
  <si>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</si>
  <si>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</si>
  <si>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</si>
  <si>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</si>
  <si>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</si>
  <si>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</si>
  <si>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</si>
  <si>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</si>
  <si>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</si>
  <si>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</si>
  <si>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</si>
  <si>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</si>
  <si>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</si>
  <si>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</si>
  <si>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</si>
  <si>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</si>
  <si>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</si>
  <si>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</si>
  <si>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</si>
  <si>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</si>
  <si>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</si>
  <si>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</si>
  <si>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</si>
  <si>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</si>
  <si>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</si>
  <si>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</si>
  <si>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</si>
  <si>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</si>
  <si>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</si>
  <si>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</si>
  <si>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</si>
  <si>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</si>
  <si>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</si>
  <si>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</si>
  <si>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</si>
  <si>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</si>
  <si>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</si>
  <si>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</si>
  <si>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</si>
  <si>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</si>
  <si>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</si>
  <si>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</si>
  <si>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</si>
  <si>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</si>
  <si>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</si>
  <si>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</si>
  <si>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</si>
  <si>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</si>
  <si>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</si>
  <si>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</si>
  <si>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</si>
  <si>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</si>
  <si>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</si>
  <si>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</si>
  <si>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</si>
  <si>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</si>
  <si>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</si>
  <si>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</si>
  <si>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</si>
  <si>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</si>
  <si>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</si>
  <si>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</si>
  <si>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</si>
  <si>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</si>
  <si>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</si>
  <si>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</si>
  <si>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</si>
  <si>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</si>
  <si>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</si>
  <si>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</si>
  <si>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</si>
  <si>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</si>
  <si>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</si>
  <si>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</si>
  <si>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</si>
  <si>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</si>
  <si>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</si>
  <si>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</si>
  <si>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</si>
  <si>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</si>
  <si>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</si>
  <si>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</si>
  <si>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</si>
  <si>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</si>
  <si>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</si>
  <si>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</si>
  <si>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</si>
  <si>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</si>
  <si>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</si>
  <si>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</si>
  <si>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</si>
  <si>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</si>
  <si>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</si>
  <si>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</si>
  <si>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</si>
  <si>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</si>
  <si>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</si>
  <si>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</si>
  <si>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</si>
  <si>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</si>
  <si>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</si>
  <si>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</si>
  <si>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</si>
  <si>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</si>
  <si>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</si>
  <si>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</si>
  <si>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</si>
  <si>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</si>
  <si>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</si>
  <si>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</si>
  <si>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</si>
  <si>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</si>
  <si>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</si>
  <si>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</si>
  <si>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</si>
  <si>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</si>
  <si>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</si>
  <si>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</si>
  <si>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</si>
  <si>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</si>
  <si>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</si>
  <si>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</si>
  <si>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</si>
  <si>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</si>
  <si>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</si>
  <si>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</si>
  <si>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</si>
  <si>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</si>
  <si>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</si>
  <si>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</si>
  <si>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</si>
  <si>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</si>
  <si>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</si>
  <si>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</si>
  <si>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</si>
  <si>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</si>
  <si>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</si>
  <si>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</si>
  <si>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</si>
  <si>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</si>
  <si>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</si>
  <si>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</si>
  <si>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</si>
  <si>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</si>
  <si>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</si>
  <si>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</si>
  <si>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</si>
  <si>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</si>
  <si>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</si>
  <si>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</si>
  <si>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</si>
  <si>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</si>
  <si>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</si>
  <si>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</si>
  <si>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</si>
  <si>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</si>
  <si>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</si>
  <si>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</si>
  <si>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</si>
  <si>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</si>
  <si>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</si>
  <si>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</si>
  <si>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</si>
  <si>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</si>
  <si>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</si>
  <si>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</si>
  <si>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</si>
  <si>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</si>
  <si>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</si>
  <si>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</si>
  <si>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</si>
  <si>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</si>
  <si>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</si>
  <si>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</si>
  <si>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</si>
  <si>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</si>
  <si>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</si>
  <si>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</si>
  <si>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</si>
  <si>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</si>
  <si>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</si>
  <si>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</si>
  <si>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</si>
  <si>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</si>
  <si>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</si>
  <si>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</si>
  <si>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</si>
  <si>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</si>
  <si>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</si>
  <si>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</si>
  <si>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</si>
  <si>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</si>
  <si>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</si>
  <si>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</si>
  <si>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</si>
  <si>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</si>
  <si>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</si>
  <si>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</si>
  <si>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</si>
  <si>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</si>
  <si>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</si>
  <si>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</si>
  <si>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</si>
  <si>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</si>
  <si>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</si>
  <si>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</si>
  <si>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</si>
  <si>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</si>
  <si>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</si>
  <si>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</si>
  <si>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</si>
  <si>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</si>
  <si>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</si>
  <si>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</si>
  <si>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</si>
  <si>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</si>
  <si>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</si>
  <si>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</si>
  <si>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</si>
  <si>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</si>
  <si>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</si>
  <si>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</si>
  <si>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</si>
  <si>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</si>
  <si>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</si>
  <si>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</si>
  <si>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</si>
  <si>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</si>
  <si>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</si>
  <si>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</si>
  <si>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</si>
  <si>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</si>
  <si>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</si>
  <si>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</si>
  <si>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</si>
  <si>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</si>
  <si>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</si>
  <si>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</si>
  <si>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</si>
  <si>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</si>
  <si>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</si>
  <si>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</si>
  <si>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</si>
  <si>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</si>
  <si>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</si>
  <si>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</si>
  <si>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</si>
  <si>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</si>
  <si>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</si>
  <si>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</si>
  <si>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</si>
  <si>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</si>
  <si>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</si>
  <si>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</si>
  <si>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</si>
  <si>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</si>
  <si>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</si>
  <si>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</si>
  <si>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</si>
  <si>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</si>
  <si>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</si>
  <si>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</si>
  <si>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</si>
  <si>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</si>
  <si>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</si>
  <si>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</si>
  <si>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</si>
  <si>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</si>
  <si>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</si>
  <si>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</si>
  <si>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</si>
  <si>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</si>
  <si>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</si>
  <si>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</si>
  <si>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</si>
  <si>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</si>
  <si>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</si>
  <si>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</si>
  <si>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</si>
  <si>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</si>
  <si>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</si>
  <si>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</si>
  <si>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</si>
  <si>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</si>
  <si>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</si>
  <si>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</si>
  <si>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</si>
  <si>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</si>
  <si>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</si>
  <si>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</si>
  <si>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</si>
  <si>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</si>
  <si>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</si>
  <si>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</si>
  <si>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</si>
  <si>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</si>
  <si>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</si>
  <si>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</si>
  <si>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</si>
  <si>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</si>
  <si>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</si>
  <si>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</si>
  <si>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</si>
  <si>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</si>
  <si>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</si>
  <si>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</si>
  <si>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</si>
  <si>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</si>
  <si>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</si>
  <si>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</si>
  <si>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</si>
  <si>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</si>
  <si>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</si>
  <si>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</si>
  <si>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</si>
  <si>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</si>
  <si>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</si>
  <si>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</si>
  <si>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</si>
  <si>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</si>
  <si>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</si>
  <si>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</si>
  <si>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</si>
  <si>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</si>
  <si>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</si>
  <si>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</si>
  <si>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</si>
  <si>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</si>
  <si>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</si>
  <si>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</si>
  <si>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</si>
  <si>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</si>
  <si>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</si>
  <si>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</si>
  <si>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</si>
  <si>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</si>
  <si>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</si>
  <si>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</si>
  <si>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</si>
  <si>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</si>
  <si>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</si>
  <si>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</si>
  <si>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</si>
  <si>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</si>
  <si>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</si>
  <si>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</si>
  <si>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</si>
  <si>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</si>
  <si>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</si>
  <si>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</si>
  <si>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</si>
  <si>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</si>
  <si>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</si>
  <si>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</si>
  <si>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</si>
  <si>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</si>
  <si>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</si>
  <si>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</si>
  <si>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</si>
  <si>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</si>
  <si>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</si>
  <si>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</si>
  <si>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</si>
  <si>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</si>
  <si>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</si>
  <si>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</si>
  <si>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</si>
  <si>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</si>
  <si>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</si>
  <si>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</si>
  <si>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</si>
  <si>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</si>
  <si>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</si>
  <si>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</si>
  <si>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</si>
  <si>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</si>
  <si>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</si>
  <si>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</si>
  <si>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</si>
  <si>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</si>
  <si>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</si>
  <si>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</si>
  <si>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</si>
  <si>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</si>
  <si>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</si>
  <si>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</si>
  <si>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</si>
  <si>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</si>
  <si>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</si>
  <si>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</si>
  <si>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</si>
  <si>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</si>
  <si>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</si>
  <si>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</si>
  <si>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</si>
  <si>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</si>
  <si>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</si>
  <si>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</si>
  <si>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</si>
  <si>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</si>
  <si>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</si>
  <si>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</si>
  <si>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</si>
  <si>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</si>
  <si>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</si>
  <si>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</si>
  <si>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</si>
  <si>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</si>
  <si>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</si>
  <si>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</si>
  <si>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</si>
  <si>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</si>
  <si>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</si>
  <si>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</si>
  <si>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</si>
  <si>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</si>
  <si>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</si>
  <si>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</si>
  <si>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</si>
  <si>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</si>
  <si>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</si>
  <si>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</si>
  <si>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</si>
  <si>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</si>
  <si>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</si>
  <si>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</si>
  <si>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</si>
  <si>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</si>
  <si>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</si>
  <si>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</si>
  <si>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</si>
  <si>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</si>
  <si>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</si>
  <si>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</si>
  <si>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</si>
  <si>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</si>
  <si>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</si>
  <si>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</si>
  <si>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</si>
  <si>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</si>
  <si>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</si>
  <si>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</si>
  <si>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</si>
  <si>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</si>
  <si>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</si>
  <si>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</si>
  <si>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</si>
  <si>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</si>
  <si>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</si>
  <si>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</si>
  <si>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</si>
  <si>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</si>
  <si>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</si>
  <si>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</si>
  <si>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</si>
  <si>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</si>
  <si>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</si>
  <si>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</si>
  <si>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</si>
  <si>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</si>
  <si>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</si>
  <si>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</si>
  <si>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</si>
  <si>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</si>
  <si>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</si>
  <si>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</si>
  <si>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</si>
  <si>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</si>
  <si>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</si>
  <si>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</si>
  <si>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</si>
  <si>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</si>
  <si>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</si>
  <si>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</si>
  <si>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</si>
  <si>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</si>
  <si>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</si>
  <si>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</si>
  <si>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</si>
  <si>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</si>
  <si>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</si>
  <si>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</si>
  <si>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</si>
  <si>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</si>
  <si>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</si>
  <si>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</si>
  <si>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</si>
  <si>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</si>
  <si>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</si>
  <si>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</si>
  <si>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</si>
  <si>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</si>
  <si>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</si>
  <si>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</si>
  <si>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</si>
  <si>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</si>
  <si>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</si>
  <si>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</si>
  <si>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</si>
  <si>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</si>
  <si>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</si>
  <si>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</si>
  <si>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</si>
  <si>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</si>
  <si>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</si>
  <si>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</si>
  <si>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</si>
  <si>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</si>
  <si>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</si>
  <si>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</si>
  <si>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</si>
  <si>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</si>
  <si>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</si>
  <si>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</si>
  <si>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</si>
  <si>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</si>
  <si>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</si>
  <si>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</si>
  <si>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</si>
  <si>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</si>
  <si>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</si>
  <si>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</si>
  <si>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</si>
  <si>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</si>
  <si>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</si>
  <si>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</si>
  <si>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</si>
  <si>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</si>
  <si>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</si>
  <si>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</si>
  <si>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</si>
  <si>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</si>
  <si>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</si>
  <si>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</si>
  <si>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</si>
  <si>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</si>
  <si>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</si>
  <si>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</si>
  <si>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</si>
  <si>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</si>
  <si>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</si>
  <si>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</si>
  <si>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</si>
  <si>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</si>
  <si>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</si>
  <si>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</si>
  <si>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</si>
  <si>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</si>
  <si>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</si>
  <si>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</si>
  <si>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</si>
  <si>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</si>
  <si>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</si>
  <si>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</si>
  <si>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</si>
  <si>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</si>
  <si>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</si>
  <si>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</si>
  <si>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</si>
  <si>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</si>
  <si>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</si>
  <si>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</si>
  <si>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</si>
  <si>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</si>
  <si>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</si>
  <si>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</si>
  <si>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</si>
  <si>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</si>
  <si>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</si>
  <si>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</si>
  <si>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</si>
  <si>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</si>
  <si>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</si>
  <si>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</si>
  <si>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</si>
  <si>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</si>
  <si>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</si>
  <si>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</si>
  <si>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</si>
  <si>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</si>
  <si>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</si>
  <si>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</si>
  <si>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</si>
  <si>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</si>
  <si>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</si>
  <si>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</si>
  <si>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</si>
  <si>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</si>
  <si>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</si>
  <si>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</si>
  <si>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</si>
  <si>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</si>
  <si>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</si>
  <si>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</si>
  <si>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</si>
  <si>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</si>
  <si>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</si>
  <si>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</si>
  <si>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</si>
  <si>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</si>
  <si>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</si>
  <si>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</si>
  <si>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</si>
  <si>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</si>
  <si>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</si>
  <si>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</si>
  <si>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</si>
  <si>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</si>
  <si>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</si>
  <si>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</si>
  <si>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</si>
  <si>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</si>
  <si>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</si>
  <si>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</si>
  <si>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</si>
  <si>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</si>
  <si>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</si>
  <si>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</si>
  <si>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</si>
  <si>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</si>
  <si>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</si>
  <si>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</si>
  <si>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</si>
  <si>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</si>
  <si>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</si>
  <si>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</si>
  <si>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</si>
  <si>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</si>
  <si>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</si>
  <si>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</si>
  <si>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</si>
  <si>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</si>
  <si>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</si>
  <si>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</si>
  <si>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</si>
  <si>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</si>
  <si>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</si>
  <si>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</si>
  <si>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</si>
  <si>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</si>
  <si>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</si>
  <si>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</si>
  <si>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</si>
  <si>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</si>
  <si>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</si>
  <si>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</si>
  <si>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</si>
  <si>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</si>
  <si>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</si>
  <si>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</si>
  <si>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</si>
  <si>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</si>
  <si>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</si>
  <si>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</si>
  <si>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</si>
  <si>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</si>
  <si>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</si>
  <si>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</si>
  <si>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</si>
  <si>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</si>
  <si>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</si>
  <si>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</si>
  <si>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</si>
  <si>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</si>
  <si>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</si>
  <si>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</si>
  <si>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</si>
  <si>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</si>
  <si>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</si>
  <si>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</si>
  <si>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</si>
  <si>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</si>
  <si>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</si>
  <si>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</si>
  <si>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</si>
  <si>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</si>
  <si>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</si>
  <si>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</si>
  <si>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</si>
  <si>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</si>
  <si>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</si>
  <si>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</si>
  <si>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</si>
  <si>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</si>
  <si>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</si>
  <si>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</si>
  <si>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</si>
  <si>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</si>
  <si>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</si>
  <si>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</si>
  <si>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</si>
  <si>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</si>
  <si>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</si>
  <si>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</si>
  <si>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</si>
  <si>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</si>
  <si>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</si>
  <si>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</si>
  <si>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</si>
  <si>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</si>
  <si>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</si>
  <si>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</si>
  <si>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</si>
  <si>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</si>
  <si>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</si>
  <si>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</si>
  <si>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</si>
  <si>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</si>
  <si>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</si>
  <si>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</si>
  <si>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</si>
  <si>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</si>
  <si>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</si>
  <si>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</si>
  <si>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</si>
  <si>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</si>
  <si>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</si>
  <si>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</si>
  <si>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</si>
  <si>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</si>
  <si>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</si>
  <si>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</si>
  <si>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</si>
  <si>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</si>
  <si>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</si>
  <si>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</si>
  <si>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</si>
  <si>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</si>
  <si>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</si>
  <si>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</si>
  <si>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</si>
  <si>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</si>
  <si>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</si>
  <si>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</si>
  <si>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</si>
  <si>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</si>
  <si>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</si>
  <si>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</si>
  <si>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</si>
  <si>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</si>
  <si>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</si>
  <si>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</si>
  <si>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</si>
  <si>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</si>
  <si>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</si>
  <si>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</si>
  <si>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</si>
  <si>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</si>
  <si>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</si>
  <si>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</si>
  <si>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</si>
  <si>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</si>
  <si>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</si>
  <si>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</si>
  <si>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</si>
  <si>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</si>
  <si>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</si>
  <si>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</si>
  <si>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</si>
  <si>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</si>
  <si>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</si>
  <si>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</si>
  <si>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</si>
  <si>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</si>
  <si>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</si>
  <si>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</si>
  <si>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</si>
  <si>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</si>
  <si>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</si>
  <si>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</si>
  <si>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</si>
  <si>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</si>
  <si>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</si>
  <si>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</si>
  <si>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</si>
  <si>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</si>
  <si>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</si>
  <si>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</si>
  <si>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</si>
  <si>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</si>
  <si>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</si>
  <si>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</si>
  <si>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</si>
  <si>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</si>
  <si>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</si>
  <si>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</si>
  <si>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</si>
  <si>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</si>
  <si>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</si>
  <si>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</si>
  <si>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</si>
  <si>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</si>
  <si>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</si>
  <si>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</si>
  <si>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</si>
  <si>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</si>
  <si>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</si>
  <si>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</si>
  <si>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</si>
  <si>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</si>
  <si>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</si>
  <si>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</si>
  <si>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</si>
  <si>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</si>
  <si>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</si>
  <si>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</si>
  <si>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</si>
  <si>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</si>
  <si>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</si>
  <si>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</si>
  <si>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</si>
  <si>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</si>
  <si>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</si>
  <si>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</si>
  <si>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</si>
  <si>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</si>
  <si>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</si>
  <si>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</si>
  <si>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</si>
  <si>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</si>
  <si>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</si>
  <si>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</si>
  <si>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</si>
  <si>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</si>
  <si>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</si>
  <si>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</si>
  <si>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</si>
  <si>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</si>
  <si>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</si>
  <si>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</si>
  <si>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</si>
  <si>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</si>
  <si>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</si>
  <si>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</si>
  <si>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</si>
  <si>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</si>
  <si>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</si>
  <si>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</si>
  <si>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</si>
  <si>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</si>
  <si>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</si>
  <si>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</si>
  <si>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</si>
  <si>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</si>
  <si>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</si>
  <si>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</si>
  <si>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</si>
  <si>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</si>
  <si>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</si>
  <si>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</si>
  <si>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</si>
  <si>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</si>
  <si>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</si>
  <si>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</si>
  <si>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</si>
  <si>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</si>
  <si>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</si>
  <si>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</si>
  <si>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</si>
  <si>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</si>
  <si>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</si>
  <si>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</si>
  <si>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</si>
  <si>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</si>
  <si>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</si>
  <si>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</si>
  <si>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</si>
  <si>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</si>
  <si>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</si>
  <si>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</si>
  <si>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</si>
  <si>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</si>
  <si>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</si>
  <si>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</si>
  <si>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</si>
  <si>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</si>
  <si>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</si>
  <si>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</si>
  <si>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</si>
  <si>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</si>
  <si>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</si>
  <si>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</si>
  <si>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</si>
  <si>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</si>
  <si>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</si>
  <si>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</si>
  <si>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</si>
  <si>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</si>
  <si>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</si>
  <si>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</si>
  <si>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</si>
  <si>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</si>
  <si>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</si>
  <si>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</si>
  <si>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</si>
  <si>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</si>
  <si>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</si>
  <si>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</si>
  <si>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</si>
  <si>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</si>
  <si>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</si>
  <si>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</si>
  <si>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</si>
  <si>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</si>
  <si>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</si>
  <si>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</si>
  <si>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</si>
  <si>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</si>
  <si>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</si>
  <si>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</si>
  <si>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</si>
  <si>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</si>
  <si>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</si>
  <si>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</si>
  <si>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</si>
  <si>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</si>
  <si>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</si>
  <si>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</si>
  <si>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</si>
  <si>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</si>
  <si>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</si>
  <si>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</si>
  <si>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</si>
  <si>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</si>
  <si>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</si>
  <si>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</si>
  <si>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</si>
  <si>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</si>
  <si>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</si>
  <si>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</si>
  <si>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</si>
  <si>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</si>
  <si>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</si>
  <si>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</si>
  <si>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</si>
  <si>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</si>
  <si>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</si>
  <si>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</si>
  <si>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</si>
  <si>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</si>
  <si>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</si>
  <si>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</si>
  <si>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</si>
  <si>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</si>
  <si>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</si>
  <si>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</si>
  <si>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</si>
  <si>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</si>
  <si>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</si>
  <si>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</si>
  <si>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</si>
  <si>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</si>
  <si>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</si>
  <si>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</si>
  <si>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</si>
  <si>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</si>
  <si>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</si>
  <si>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</si>
  <si>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</si>
  <si>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</si>
  <si>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</si>
  <si>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</si>
  <si>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</si>
  <si>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</si>
  <si>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</si>
  <si>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</si>
  <si>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</si>
  <si>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</si>
  <si>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</si>
  <si>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</si>
  <si>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</si>
  <si>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</si>
  <si>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</si>
  <si>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</si>
  <si>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</si>
  <si>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</si>
  <si>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</si>
  <si>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</si>
  <si>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</si>
  <si>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</si>
  <si>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</si>
  <si>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</si>
  <si>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</si>
  <si>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</si>
  <si>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</si>
  <si>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</si>
  <si>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</si>
  <si>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</si>
  <si>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</si>
  <si>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</si>
  <si>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</si>
  <si>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</si>
  <si>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</si>
  <si>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</si>
  <si>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</si>
  <si>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</si>
  <si>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</si>
  <si>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</si>
  <si>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</si>
  <si>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</si>
  <si>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</si>
  <si>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</si>
  <si>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</si>
  <si>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</si>
  <si>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</si>
  <si>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</si>
  <si>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</si>
  <si>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</si>
  <si>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</si>
  <si>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</si>
  <si>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</si>
  <si>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</si>
  <si>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</si>
  <si>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</si>
  <si>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</si>
  <si>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</si>
  <si>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</si>
  <si>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</si>
  <si>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</si>
  <si>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</si>
  <si>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</si>
  <si>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</si>
  <si>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</si>
  <si>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</si>
  <si>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</si>
  <si>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</si>
  <si>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</si>
  <si>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</si>
  <si>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</si>
  <si>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</si>
  <si>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</si>
  <si>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</si>
  <si>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</si>
  <si>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</si>
  <si>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</si>
  <si>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</si>
  <si>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</si>
  <si>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</si>
  <si>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</si>
  <si>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</si>
  <si>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</si>
  <si>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</si>
  <si>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</si>
  <si>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</si>
  <si>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</si>
  <si>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</si>
  <si>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</si>
  <si>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</si>
  <si>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</si>
  <si>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</si>
  <si>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</si>
  <si>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</si>
  <si>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</si>
  <si>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</si>
  <si>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</si>
  <si>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</si>
  <si>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</si>
  <si>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</si>
  <si>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</si>
  <si>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</si>
  <si>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</si>
  <si>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</si>
  <si>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</si>
  <si>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</si>
  <si>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</si>
  <si>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</si>
  <si>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</si>
  <si>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</si>
  <si>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</si>
  <si>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</si>
  <si>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</si>
  <si>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</si>
  <si>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</si>
  <si>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</si>
  <si>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</si>
  <si>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</si>
  <si>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</si>
  <si>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</si>
  <si>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</si>
  <si>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</si>
  <si>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</si>
  <si>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</si>
  <si>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</si>
  <si>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</si>
  <si>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</si>
  <si>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</si>
  <si>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</si>
  <si>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</si>
  <si>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</si>
  <si>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</si>
  <si>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</si>
  <si>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</si>
  <si>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</si>
  <si>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</si>
  <si>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</si>
  <si>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</si>
  <si>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</si>
  <si>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</si>
  <si>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</si>
  <si>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</si>
  <si>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</si>
  <si>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</si>
  <si>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</si>
  <si>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</si>
  <si>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</si>
  <si>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</si>
  <si>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</si>
  <si>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</si>
  <si>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</si>
  <si>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</si>
  <si>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</si>
  <si>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</si>
  <si>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</si>
  <si>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</si>
  <si>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</si>
  <si>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</si>
  <si>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</si>
  <si>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</si>
  <si>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</si>
  <si>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</si>
  <si>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</si>
  <si>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</si>
  <si>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</si>
  <si>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</si>
  <si>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</si>
  <si>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</si>
  <si>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</si>
  <si>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</si>
  <si>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</si>
  <si>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</si>
  <si>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</si>
  <si>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</si>
  <si>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</si>
  <si>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</si>
  <si>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</si>
  <si>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</si>
  <si>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</si>
  <si>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</si>
  <si>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</si>
  <si>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</si>
  <si>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</si>
  <si>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</si>
  <si>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</si>
  <si>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</si>
  <si>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</si>
  <si>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</si>
  <si>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</si>
  <si>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</si>
  <si>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</si>
  <si>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</si>
  <si>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</si>
  <si>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</si>
  <si>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</si>
  <si>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</si>
  <si>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</si>
  <si>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</si>
  <si>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</si>
  <si>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</si>
  <si>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</si>
  <si>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</si>
  <si>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</si>
  <si>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</si>
  <si>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</si>
  <si>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</si>
  <si>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</si>
  <si>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</si>
  <si>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</si>
  <si>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</si>
  <si>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</si>
  <si>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</si>
  <si>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</si>
  <si>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</si>
  <si>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</si>
  <si>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</si>
  <si>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</si>
  <si>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</si>
  <si>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</si>
  <si>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</si>
  <si>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</si>
  <si>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</si>
  <si>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</si>
  <si>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</si>
  <si>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</si>
  <si>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</si>
  <si>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</si>
  <si>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</si>
  <si>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</si>
  <si>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</si>
  <si>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</si>
  <si>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</si>
  <si>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</si>
  <si>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</si>
  <si>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</si>
  <si>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</si>
  <si>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</si>
  <si>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</si>
  <si>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</si>
  <si>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</si>
  <si>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</si>
  <si>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</si>
  <si>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</si>
  <si>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</si>
  <si>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</si>
  <si>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</si>
  <si>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</si>
  <si>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</si>
  <si>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</si>
  <si>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</si>
  <si>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</si>
  <si>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</si>
  <si>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</si>
  <si>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</si>
  <si>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</si>
  <si>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</si>
  <si>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</si>
  <si>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</si>
  <si>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</si>
  <si>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</si>
  <si>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</si>
  <si>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</si>
  <si>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</si>
  <si>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</si>
  <si>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</si>
  <si>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</si>
  <si>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</si>
  <si>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</si>
  <si>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</si>
  <si>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</si>
  <si>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</si>
  <si>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</si>
  <si>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</si>
  <si>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</si>
  <si>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</si>
  <si>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</si>
  <si>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</si>
  <si>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</si>
  <si>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</si>
  <si>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</si>
  <si>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</si>
  <si>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</si>
  <si>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</si>
  <si>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</si>
  <si>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</si>
  <si>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</si>
  <si>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</si>
  <si>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</si>
  <si>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</si>
  <si>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</si>
  <si>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</si>
  <si>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</si>
  <si>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</si>
  <si>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</si>
  <si>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</si>
  <si>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</si>
  <si>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</si>
  <si>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</si>
  <si>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</si>
  <si>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</si>
  <si>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</si>
  <si>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</si>
  <si>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</si>
  <si>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</si>
  <si>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</si>
  <si>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</si>
  <si>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</si>
  <si>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</si>
  <si>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</si>
  <si>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</si>
  <si>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</si>
  <si>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</si>
  <si>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</si>
  <si>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</si>
  <si>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</si>
  <si>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</si>
  <si>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</si>
  <si>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</si>
  <si>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</si>
  <si>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</si>
  <si>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</si>
  <si>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</si>
  <si>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</si>
  <si>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</si>
  <si>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</si>
  <si>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</si>
  <si>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</si>
  <si>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</si>
  <si>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</si>
  <si>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</si>
  <si>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</si>
  <si>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</si>
  <si>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</si>
  <si>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</si>
  <si>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</si>
  <si>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</si>
  <si>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</si>
  <si>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</si>
  <si>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</si>
  <si>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</si>
  <si>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</si>
  <si>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</si>
  <si>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</si>
  <si>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</si>
  <si>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</si>
  <si>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</si>
  <si>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</si>
  <si>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</si>
  <si>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</si>
  <si>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</si>
  <si>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</si>
  <si>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</si>
  <si>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</si>
  <si>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</si>
  <si>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</si>
  <si>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</si>
  <si>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</si>
  <si>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</si>
  <si>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</si>
  <si>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</si>
  <si>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</si>
  <si>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</si>
  <si>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</si>
  <si>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</si>
  <si>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</si>
  <si>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</si>
  <si>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</si>
  <si>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</si>
  <si>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</si>
  <si>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</si>
  <si>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</si>
  <si>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</si>
  <si>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</si>
  <si>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</si>
  <si>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</si>
  <si>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</si>
  <si>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</si>
  <si>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</si>
  <si>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</si>
  <si>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</si>
  <si>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</si>
  <si>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</si>
  <si>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</si>
  <si>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</si>
  <si>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</si>
  <si>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</si>
  <si>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</si>
  <si>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</si>
  <si>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</si>
  <si>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</si>
  <si>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</si>
  <si>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</si>
  <si>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</si>
  <si>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</si>
  <si>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</si>
  <si>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</si>
  <si>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</si>
  <si>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</si>
  <si>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</si>
  <si>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</si>
  <si>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</si>
  <si>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</si>
  <si>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</si>
  <si>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</si>
  <si>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</si>
  <si>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</si>
  <si>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</si>
  <si>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</si>
  <si>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</si>
  <si>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</si>
  <si>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</si>
  <si>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</si>
  <si>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</si>
  <si>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</si>
  <si>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</si>
  <si>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</si>
  <si>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</si>
  <si>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</si>
  <si>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</si>
  <si>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</si>
  <si>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</si>
  <si>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</si>
  <si>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</si>
  <si>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</si>
  <si>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</si>
  <si>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</si>
  <si>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</si>
  <si>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</si>
  <si>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</si>
  <si>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</si>
  <si>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</si>
  <si>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</si>
  <si>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</si>
  <si>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</si>
  <si>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</si>
  <si>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</si>
  <si>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</si>
  <si>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</si>
  <si>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</si>
  <si>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</si>
  <si>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</si>
  <si>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</si>
  <si>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</si>
  <si>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</si>
  <si>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</si>
  <si>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</si>
  <si>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</si>
  <si>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</si>
  <si>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</si>
  <si>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</si>
  <si>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</si>
  <si>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</si>
  <si>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</si>
  <si>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</si>
  <si>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</si>
  <si>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</si>
  <si>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</si>
  <si>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</si>
  <si>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</si>
  <si>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</si>
  <si>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</si>
  <si>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</si>
  <si>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</si>
  <si>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</si>
  <si>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</si>
  <si>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</si>
  <si>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</si>
  <si>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</si>
  <si>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</si>
  <si>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</si>
  <si>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</si>
  <si>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</si>
  <si>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</si>
  <si>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</si>
  <si>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</si>
  <si>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</si>
  <si>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</si>
  <si>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</si>
  <si>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</si>
  <si>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</si>
  <si>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</si>
  <si>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</si>
  <si>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</si>
  <si>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</si>
  <si>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</si>
  <si>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</si>
  <si>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</si>
  <si>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</si>
  <si>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</si>
  <si>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</si>
  <si>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</si>
  <si>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</si>
  <si>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</si>
  <si>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</si>
  <si>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</si>
  <si>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</si>
  <si>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</si>
  <si>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</si>
  <si>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</si>
  <si>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</si>
  <si>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</si>
  <si>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</si>
  <si>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</si>
  <si>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</si>
  <si>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</si>
  <si>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</si>
  <si>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</si>
  <si>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</si>
  <si>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</si>
  <si>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</si>
  <si>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</si>
  <si>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</si>
  <si>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</si>
  <si>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</si>
  <si>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</si>
  <si>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</si>
  <si>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</si>
  <si>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</si>
  <si>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</si>
  <si>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</si>
  <si>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</si>
  <si>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</si>
  <si>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</si>
  <si>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</si>
  <si>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</si>
  <si>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</si>
  <si>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</si>
  <si>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</si>
  <si>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</si>
  <si>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</si>
  <si>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</si>
  <si>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</si>
  <si>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</si>
  <si>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</si>
  <si>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</si>
  <si>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</si>
  <si>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</si>
  <si>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</si>
  <si>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</si>
  <si>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</si>
  <si>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</si>
  <si>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</si>
  <si>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</si>
  <si>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</si>
  <si>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</si>
  <si>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</si>
  <si>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</si>
  <si>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</si>
  <si>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</si>
  <si>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</si>
  <si>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</si>
  <si>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</si>
  <si>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</si>
  <si>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</si>
  <si>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</si>
  <si>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</si>
  <si>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</si>
  <si>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</si>
  <si>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</si>
  <si>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</si>
  <si>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</si>
  <si>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</si>
  <si>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</si>
  <si>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</si>
  <si>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</si>
  <si>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</si>
  <si>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</si>
  <si>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</si>
  <si>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</si>
  <si>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</si>
  <si>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</si>
  <si>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</si>
  <si>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</si>
  <si>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</si>
  <si>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</si>
  <si>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</si>
  <si>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</si>
  <si>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</si>
  <si>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</si>
  <si>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</si>
  <si>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</si>
  <si>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</si>
  <si>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</si>
  <si>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</si>
  <si>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</si>
  <si>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</si>
  <si>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</si>
  <si>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</si>
  <si>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</si>
  <si>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</si>
  <si>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</si>
  <si>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</si>
  <si>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</si>
  <si>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</si>
  <si>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</si>
  <si>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</si>
  <si>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</si>
  <si>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</si>
  <si>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</si>
  <si>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</si>
  <si>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</si>
  <si>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</si>
  <si>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</si>
  <si>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</si>
  <si>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</si>
  <si>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</si>
  <si>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</si>
  <si>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</si>
  <si>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</si>
  <si>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</si>
  <si>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</si>
  <si>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</si>
  <si>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</si>
  <si>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</si>
  <si>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</si>
  <si>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</si>
  <si>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</si>
  <si>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</si>
  <si>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</si>
  <si>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</si>
  <si>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</si>
  <si>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</si>
  <si>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</si>
  <si>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</si>
  <si>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</si>
  <si>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</si>
  <si>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</si>
  <si>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</si>
  <si>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</si>
  <si>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</si>
  <si>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</si>
  <si>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</si>
  <si>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</si>
  <si>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</si>
  <si>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</si>
  <si>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</si>
  <si>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</si>
  <si>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</si>
  <si>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</si>
  <si>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</si>
  <si>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</si>
  <si>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</si>
  <si>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</si>
  <si>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</si>
  <si>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</si>
  <si>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</si>
  <si>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</si>
  <si>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</si>
  <si>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</si>
  <si>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</si>
  <si>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</si>
  <si>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</si>
  <si>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</si>
  <si>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</si>
  <si>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</si>
  <si>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</si>
  <si>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</si>
  <si>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</si>
  <si>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</si>
  <si>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</si>
  <si>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</si>
  <si>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</si>
  <si>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</si>
  <si>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</si>
  <si>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</si>
  <si>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</si>
  <si>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</si>
  <si>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</si>
  <si>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</si>
  <si>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</si>
  <si>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</si>
  <si>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</si>
  <si>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</si>
  <si>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</si>
  <si>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</si>
  <si>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</si>
  <si>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</si>
  <si>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</si>
  <si>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</si>
  <si>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</si>
  <si>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</si>
  <si>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</si>
  <si>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</si>
  <si>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</si>
  <si>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</si>
  <si>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</si>
  <si>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</si>
  <si>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</si>
  <si>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</si>
  <si>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</si>
  <si>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</si>
  <si>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</si>
  <si>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</si>
  <si>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</si>
  <si>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</si>
  <si>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</si>
  <si>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</si>
  <si>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</si>
  <si>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</si>
  <si>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</si>
  <si>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</si>
  <si>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</si>
  <si>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</si>
  <si>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</si>
  <si>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</si>
  <si>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</si>
  <si>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</si>
  <si>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</si>
  <si>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</si>
  <si>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</si>
  <si>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</si>
  <si>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</si>
  <si>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</si>
  <si>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</si>
  <si>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</si>
  <si>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</si>
  <si>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</si>
  <si>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</si>
  <si>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</si>
  <si>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</si>
  <si>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</si>
  <si>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</si>
  <si>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</si>
  <si>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</si>
  <si>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</si>
  <si>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</si>
  <si>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</si>
  <si>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</si>
  <si>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</si>
  <si>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</si>
  <si>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</si>
  <si>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</si>
  <si>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</si>
  <si>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</si>
  <si>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</si>
  <si>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</si>
  <si>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</si>
  <si>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</si>
  <si>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</si>
  <si>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</si>
  <si>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</si>
  <si>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</si>
  <si>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</si>
  <si>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</si>
  <si>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</si>
  <si>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</si>
  <si>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</si>
  <si>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</si>
  <si>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</si>
  <si>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</si>
  <si>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</si>
  <si>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</si>
  <si>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</si>
  <si>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</si>
  <si>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</si>
  <si>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</si>
  <si>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</si>
  <si>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</si>
  <si>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</si>
  <si>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</si>
  <si>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</si>
  <si>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</si>
  <si>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</si>
  <si>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</si>
  <si>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</si>
  <si>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</si>
  <si>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</si>
  <si>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</si>
  <si>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</si>
  <si>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</si>
  <si>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</si>
  <si>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</si>
  <si>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</si>
  <si>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</si>
  <si>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</si>
  <si>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</si>
  <si>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</si>
  <si>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</si>
  <si>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</si>
  <si>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</si>
  <si>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</si>
  <si>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</si>
  <si>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</si>
  <si>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</si>
  <si>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</si>
  <si>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</si>
  <si>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</si>
  <si>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</si>
  <si>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</si>
  <si>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</si>
  <si>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</si>
  <si>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</si>
  <si>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</si>
  <si>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</si>
  <si>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</si>
  <si>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</si>
  <si>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</si>
  <si>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</si>
  <si>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</si>
  <si>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</si>
  <si>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</si>
  <si>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</si>
  <si>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</si>
  <si>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</si>
  <si>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</si>
  <si>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</si>
  <si>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</si>
  <si>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</si>
  <si>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</si>
  <si>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</si>
  <si>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</si>
  <si>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</si>
  <si>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</si>
  <si>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</si>
  <si>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</si>
  <si>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</si>
  <si>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</si>
  <si>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</si>
  <si>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</si>
  <si>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</si>
  <si>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</si>
  <si>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</si>
  <si>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</si>
  <si>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</si>
  <si>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</si>
  <si>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</si>
  <si>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</si>
  <si>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</si>
  <si>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</si>
  <si>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</si>
  <si>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</si>
  <si>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</si>
  <si>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</si>
  <si>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</si>
  <si>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</si>
  <si>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</si>
  <si>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</si>
  <si>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</si>
  <si>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</si>
  <si>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</si>
  <si>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</si>
  <si>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</si>
  <si>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</si>
  <si>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</si>
  <si>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</si>
  <si>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</si>
  <si>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</si>
  <si>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</si>
  <si>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</si>
  <si>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</si>
  <si>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</si>
  <si>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</si>
  <si>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</si>
  <si>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</si>
  <si>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</si>
  <si>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</si>
  <si>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</si>
  <si>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</si>
  <si>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</si>
  <si>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</si>
  <si>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</si>
  <si>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</si>
  <si>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</si>
  <si>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</si>
  <si>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</si>
  <si>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</si>
  <si>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</si>
  <si>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</si>
  <si>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</si>
  <si>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</si>
  <si>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</si>
  <si>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</si>
  <si>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</si>
  <si>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</si>
  <si>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</si>
  <si>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</si>
  <si>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</si>
  <si>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</si>
  <si>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</si>
  <si>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</si>
  <si>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</si>
  <si>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</si>
  <si>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</si>
  <si>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</si>
  <si>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</si>
  <si>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</si>
  <si>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</si>
  <si>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</si>
  <si>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</si>
  <si>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</si>
  <si>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</si>
  <si>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</si>
  <si>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</si>
  <si>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</si>
  <si>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</si>
  <si>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</si>
  <si>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</si>
  <si>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</si>
  <si>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</si>
  <si>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</si>
  <si>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</si>
  <si>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</si>
  <si>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</si>
  <si>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</si>
  <si>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</si>
  <si>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</si>
  <si>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</si>
  <si>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</si>
  <si>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</si>
  <si>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</si>
  <si>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</si>
  <si>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</si>
  <si>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</si>
  <si>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</si>
  <si>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</si>
  <si>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</si>
  <si>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</si>
  <si>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</si>
  <si>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</si>
  <si>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</si>
  <si>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</si>
  <si>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</si>
  <si>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</si>
  <si>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</si>
  <si>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</si>
  <si>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</si>
  <si>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</si>
  <si>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</si>
  <si>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</si>
  <si>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</si>
  <si>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</si>
  <si>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</si>
  <si>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</si>
  <si>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</si>
  <si>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</si>
  <si>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</si>
  <si>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</si>
  <si>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</si>
  <si>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</si>
  <si>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</si>
  <si>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</si>
  <si>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</si>
  <si>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</si>
  <si>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</si>
  <si>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</si>
  <si>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</si>
  <si>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</si>
  <si>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</si>
  <si>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</si>
  <si>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</si>
  <si>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</si>
  <si>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</si>
  <si>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</si>
  <si>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</si>
  <si>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</si>
  <si>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</si>
  <si>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</si>
  <si>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</si>
  <si>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</si>
  <si>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</si>
  <si>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</si>
  <si>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</si>
  <si>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</si>
  <si>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</si>
  <si>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</si>
  <si>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</si>
  <si>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</si>
  <si>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</si>
  <si>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</si>
  <si>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</si>
  <si>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</si>
  <si>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</si>
  <si>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</si>
  <si>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</si>
  <si>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</si>
  <si>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</si>
  <si>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</si>
  <si>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</si>
  <si>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</si>
  <si>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</si>
  <si>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</si>
  <si>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</si>
  <si>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</si>
  <si>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</si>
  <si>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</si>
  <si>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</si>
  <si>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</si>
  <si>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</si>
  <si>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</si>
  <si>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</si>
  <si>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</si>
  <si>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</si>
  <si>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</si>
  <si>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</si>
  <si>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</si>
  <si>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</si>
  <si>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</si>
  <si>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</si>
  <si>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</si>
  <si>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</si>
  <si>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</si>
  <si>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</si>
  <si>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</si>
  <si>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</si>
  <si>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</si>
  <si>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</si>
  <si>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</si>
  <si>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</si>
  <si>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</si>
  <si>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</si>
  <si>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</si>
  <si>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</si>
  <si>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</si>
  <si>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</si>
  <si>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</si>
  <si>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</si>
  <si>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</si>
  <si>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</si>
  <si>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</si>
  <si>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</si>
  <si>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</si>
  <si>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</si>
  <si>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</si>
  <si>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</si>
  <si>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</si>
  <si>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</si>
  <si>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</si>
  <si>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</si>
  <si>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</si>
  <si>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</si>
  <si>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</si>
  <si>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</si>
  <si>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</si>
  <si>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</si>
  <si>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</si>
  <si>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</si>
  <si>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</si>
  <si>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</si>
  <si>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</si>
  <si>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</si>
  <si>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</si>
  <si>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</si>
  <si>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</si>
  <si>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</si>
  <si>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</si>
  <si>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</si>
  <si>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</si>
  <si>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</si>
  <si>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</si>
  <si>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</si>
  <si>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</si>
  <si>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</si>
  <si>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</si>
  <si>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</si>
  <si>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</si>
  <si>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</si>
  <si>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</si>
  <si>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</si>
  <si>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</si>
  <si>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</si>
  <si>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</si>
  <si>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</si>
  <si>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</si>
  <si>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</si>
  <si>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</si>
  <si>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</si>
  <si>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</si>
  <si>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</si>
  <si>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</si>
  <si>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</si>
  <si>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</si>
  <si>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</si>
  <si>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</si>
  <si>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</si>
  <si>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</si>
  <si>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</si>
  <si>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</si>
  <si>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</si>
  <si>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</si>
  <si>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</si>
  <si>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</si>
  <si>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</si>
  <si>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</si>
  <si>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</si>
  <si>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</si>
  <si>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</si>
  <si>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</si>
  <si>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</si>
  <si>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</si>
  <si>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</si>
  <si>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</si>
  <si>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</si>
  <si>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</si>
  <si>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</si>
  <si>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</si>
  <si>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</si>
  <si>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</si>
  <si>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</si>
  <si>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</si>
  <si>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</si>
  <si>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</si>
  <si>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</si>
  <si>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</si>
  <si>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</si>
  <si>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</si>
  <si>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</si>
  <si>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</si>
  <si>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</si>
  <si>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</si>
  <si>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</si>
  <si>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</si>
  <si>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</si>
  <si>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</si>
  <si>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</si>
  <si>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</si>
  <si>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</si>
  <si>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</si>
  <si>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</si>
  <si>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</si>
  <si>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</si>
  <si>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</si>
  <si>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</si>
  <si>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</si>
  <si>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</si>
  <si>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</si>
  <si>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</si>
  <si>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</si>
  <si>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</si>
  <si>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</si>
  <si>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</si>
  <si>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</si>
  <si>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</si>
  <si>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</si>
  <si>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</si>
  <si>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</si>
  <si>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</si>
  <si>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</si>
  <si>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</si>
  <si>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</si>
  <si>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</si>
  <si>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</si>
  <si>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</si>
  <si>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</si>
  <si>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</si>
  <si>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</si>
  <si>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</si>
  <si>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</si>
  <si>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</si>
  <si>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</si>
  <si>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</si>
  <si>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</si>
  <si>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</si>
  <si>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</si>
  <si>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</si>
  <si>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</si>
  <si>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</si>
  <si>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</si>
  <si>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</si>
  <si>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</si>
  <si>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</si>
  <si>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</si>
  <si>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</si>
  <si>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</si>
  <si>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</si>
  <si>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</si>
  <si>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</si>
  <si>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</si>
  <si>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</si>
  <si>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</si>
  <si>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</si>
  <si>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</si>
  <si>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</si>
  <si>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</si>
  <si>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</si>
  <si>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</si>
  <si>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</si>
  <si>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</si>
  <si>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</si>
  <si>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</si>
  <si>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</si>
  <si>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</si>
  <si>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</si>
  <si>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</si>
  <si>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</si>
  <si>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</si>
  <si>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</si>
  <si>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</si>
  <si>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</si>
  <si>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</si>
  <si>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</si>
  <si>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</si>
  <si>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</si>
  <si>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</si>
  <si>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</si>
  <si>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</si>
  <si>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</si>
  <si>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</si>
  <si>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</si>
  <si>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</si>
  <si>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</si>
  <si>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</si>
  <si>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</si>
  <si>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</si>
  <si>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</si>
  <si>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</si>
  <si>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</si>
  <si>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</si>
  <si>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</si>
  <si>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</si>
  <si>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</si>
  <si>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</si>
  <si>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</si>
  <si>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</si>
  <si>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</si>
  <si>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</si>
  <si>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</si>
  <si>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</si>
  <si>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</si>
  <si>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</si>
  <si>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</si>
  <si>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</si>
  <si>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</si>
  <si>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</si>
  <si>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</si>
  <si>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</si>
  <si>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</si>
  <si>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</si>
  <si>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</si>
  <si>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</si>
  <si>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</si>
  <si>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</si>
  <si>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</si>
  <si>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</si>
  <si>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</si>
  <si>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</si>
  <si>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</si>
  <si>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</si>
  <si>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</si>
  <si>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</si>
  <si>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</si>
  <si>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</si>
  <si>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</si>
  <si>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</si>
  <si>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</si>
  <si>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</si>
  <si>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</si>
  <si>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</si>
  <si>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</si>
  <si>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</si>
  <si>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</si>
  <si>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</si>
  <si>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</si>
  <si>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</si>
  <si>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</si>
  <si>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</si>
  <si>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</si>
  <si>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</si>
  <si>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</si>
  <si>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</si>
  <si>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</si>
  <si>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</si>
  <si>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</si>
  <si>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</si>
  <si>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</si>
  <si>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</si>
  <si>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</si>
  <si>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</si>
  <si>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</si>
  <si>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</si>
  <si>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</si>
  <si>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</si>
  <si>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</si>
  <si>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</si>
  <si>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</si>
  <si>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</si>
  <si>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</si>
  <si>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</si>
  <si>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</si>
  <si>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</si>
  <si>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</si>
  <si>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</si>
  <si>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</si>
  <si>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</si>
  <si>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</si>
  <si>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</si>
  <si>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</si>
  <si>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</si>
  <si>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</si>
  <si>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</si>
  <si>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</si>
  <si>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</si>
  <si>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</si>
  <si>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</si>
  <si>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</si>
  <si>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</si>
  <si>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</si>
  <si>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</si>
  <si>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</si>
  <si>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</si>
  <si>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</si>
  <si>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</si>
  <si>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</si>
  <si>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</si>
  <si>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</si>
  <si>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</si>
  <si>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</si>
  <si>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</si>
  <si>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</si>
  <si>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</si>
  <si>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</si>
  <si>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</si>
  <si>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</si>
  <si>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</si>
  <si>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</si>
  <si>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</si>
  <si>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</si>
  <si>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</si>
  <si>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</si>
  <si>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</si>
  <si>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</si>
  <si>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</si>
  <si>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</si>
  <si>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</si>
  <si>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</si>
  <si>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</si>
  <si>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</si>
  <si>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</si>
  <si>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</si>
  <si>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</si>
  <si>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</si>
  <si>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</si>
  <si>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</si>
  <si>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</si>
  <si>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</si>
  <si>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</si>
  <si>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</si>
  <si>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</si>
  <si>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</si>
  <si>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</si>
  <si>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</si>
  <si>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</si>
  <si>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</si>
  <si>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</si>
  <si>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</si>
  <si>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</si>
  <si>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</si>
  <si>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</si>
  <si>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</si>
  <si>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</si>
  <si>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</si>
  <si>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</si>
  <si>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</si>
  <si>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</si>
  <si>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</si>
  <si>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</si>
  <si>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</si>
  <si>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</si>
  <si>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</si>
  <si>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</si>
  <si>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</si>
  <si>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</si>
  <si>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</si>
  <si>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</si>
  <si>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</si>
  <si>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</si>
  <si>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</si>
  <si>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</si>
  <si>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</si>
  <si>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</si>
  <si>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</si>
  <si>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</si>
  <si>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</si>
  <si>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</si>
  <si>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</si>
  <si>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</si>
  <si>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</si>
  <si>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</si>
  <si>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</si>
  <si>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</si>
  <si>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</si>
  <si>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</si>
  <si>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</si>
  <si>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</si>
  <si>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</si>
  <si>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</si>
  <si>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</si>
  <si>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</si>
  <si>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</si>
  <si>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</si>
  <si>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</si>
  <si>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</si>
  <si>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</si>
  <si>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</si>
  <si>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</si>
  <si>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</si>
  <si>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</si>
  <si>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</si>
  <si>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</si>
  <si>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</si>
  <si>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</si>
  <si>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</si>
  <si>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</si>
  <si>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</si>
  <si>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</si>
  <si>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</si>
  <si>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</si>
  <si>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</si>
  <si>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</si>
  <si>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</si>
  <si>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</si>
  <si>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</si>
  <si>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</si>
  <si>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</si>
  <si>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</si>
  <si>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</si>
  <si>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</si>
  <si>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</si>
  <si>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</si>
  <si>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</si>
  <si>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</si>
  <si>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</si>
  <si>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</si>
  <si>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</si>
  <si>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</si>
  <si>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</si>
  <si>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</si>
  <si>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</si>
  <si>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</si>
  <si>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</si>
  <si>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</si>
  <si>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</si>
  <si>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</si>
  <si>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</si>
  <si>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</si>
  <si>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</si>
  <si>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</si>
  <si>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</si>
  <si>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</si>
  <si>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</si>
  <si>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</si>
  <si>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</si>
  <si>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</si>
  <si>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</si>
  <si>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</si>
  <si>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</si>
  <si>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</si>
  <si>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</si>
  <si>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</si>
  <si>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</si>
  <si>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</si>
  <si>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</si>
  <si>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</si>
  <si>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</si>
  <si>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</si>
  <si>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</si>
  <si>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</si>
  <si>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</si>
  <si>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</si>
  <si>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</si>
  <si>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</si>
  <si>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</si>
  <si>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</si>
  <si>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</si>
  <si>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</si>
  <si>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</si>
  <si>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</si>
  <si>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</si>
  <si>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</si>
  <si>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</si>
  <si>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</si>
  <si>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</si>
  <si>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</si>
  <si>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</si>
  <si>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</si>
  <si>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</si>
  <si>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</si>
  <si>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</si>
  <si>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</si>
  <si>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</si>
  <si>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</si>
  <si>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</si>
  <si>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</si>
  <si>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</si>
  <si>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</si>
  <si>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</si>
  <si>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</si>
  <si>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</si>
  <si>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</si>
  <si>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</si>
  <si>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</si>
  <si>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</si>
  <si>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</si>
  <si>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</si>
  <si>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</si>
  <si>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</si>
  <si>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</si>
  <si>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</si>
  <si>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</si>
  <si>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</si>
  <si>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</si>
  <si>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</si>
  <si>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</si>
  <si>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</si>
  <si>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</si>
  <si>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</si>
  <si>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</si>
  <si>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</si>
  <si>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</si>
  <si>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</si>
  <si>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</si>
  <si>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</si>
  <si>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</si>
  <si>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</si>
  <si>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</si>
  <si>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</si>
  <si>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</si>
  <si>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</si>
  <si>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</si>
  <si>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</si>
  <si>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</si>
  <si>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</si>
  <si>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</si>
  <si>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</si>
  <si>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</si>
  <si>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</si>
  <si>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</si>
  <si>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</si>
  <si>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</si>
  <si>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</si>
  <si>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</si>
  <si>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</si>
  <si>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</si>
  <si>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</si>
  <si>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</si>
  <si>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</si>
  <si>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</si>
  <si>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</si>
  <si>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</si>
  <si>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</si>
  <si>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</si>
  <si>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</si>
  <si>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</si>
  <si>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</si>
  <si>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</si>
  <si>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</si>
  <si>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</si>
  <si>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</si>
  <si>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</si>
  <si>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</si>
  <si>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</si>
  <si>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</si>
  <si>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</si>
  <si>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</si>
  <si>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</si>
  <si>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</si>
  <si>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</si>
  <si>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</si>
  <si>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</si>
  <si>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</si>
  <si>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</si>
  <si>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</si>
  <si>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</si>
  <si>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</si>
  <si>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</si>
  <si>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</si>
  <si>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</si>
  <si>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</si>
  <si>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</si>
  <si>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</si>
  <si>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</si>
  <si>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</si>
  <si>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</si>
  <si>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</si>
  <si>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</si>
  <si>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</si>
  <si>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</si>
  <si>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</si>
  <si>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</si>
  <si>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</si>
  <si>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</si>
  <si>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</si>
  <si>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</si>
  <si>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</si>
  <si>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</si>
  <si>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</si>
  <si>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</si>
  <si>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</si>
  <si>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</si>
  <si>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</si>
  <si>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</si>
  <si>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</si>
  <si>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</si>
  <si>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</si>
  <si>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</si>
  <si>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</si>
  <si>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</si>
  <si>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</si>
  <si>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</si>
  <si>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</si>
  <si>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</si>
  <si>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</si>
  <si>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</si>
  <si>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</si>
  <si>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</si>
  <si>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</si>
  <si>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</si>
  <si>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</si>
  <si>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</si>
  <si>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</si>
  <si>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</si>
  <si>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</si>
  <si>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</si>
  <si>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</si>
  <si>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</si>
  <si>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</si>
  <si>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</si>
  <si>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</si>
  <si>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</si>
  <si>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</si>
  <si>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</si>
  <si>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</si>
  <si>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</si>
  <si>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</si>
  <si>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</si>
  <si>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</si>
  <si>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</si>
  <si>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</si>
  <si>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</si>
  <si>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</si>
  <si>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</si>
  <si>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</si>
  <si>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</si>
  <si>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</si>
  <si>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</si>
  <si>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</si>
  <si>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</si>
  <si>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</si>
  <si>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</si>
  <si>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</si>
  <si>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</si>
  <si>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</si>
  <si>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</si>
  <si>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</si>
  <si>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</si>
  <si>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</si>
  <si>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</si>
  <si>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</si>
  <si>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</si>
  <si>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</si>
  <si>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</si>
  <si>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</si>
  <si>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</si>
  <si>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</si>
  <si>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</si>
  <si>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</si>
  <si>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</si>
  <si>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</si>
  <si>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</si>
  <si>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</si>
  <si>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</si>
  <si>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</si>
  <si>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</si>
  <si>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</si>
  <si>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</si>
  <si>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</si>
  <si>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</si>
  <si>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</si>
  <si>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</si>
  <si>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</si>
  <si>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</si>
  <si>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</si>
  <si>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</si>
  <si>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</si>
  <si>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</si>
  <si>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</si>
  <si>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</si>
  <si>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</si>
  <si>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</si>
  <si>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</si>
  <si>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</si>
  <si>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</si>
  <si>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</si>
  <si>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</si>
  <si>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</si>
  <si>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</si>
  <si>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</si>
  <si>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</si>
  <si>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</si>
  <si>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</si>
  <si>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</si>
  <si>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</si>
  <si>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</si>
  <si>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</si>
  <si>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</si>
  <si>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</si>
  <si>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</si>
  <si>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</si>
  <si>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</si>
  <si>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</si>
  <si>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</si>
  <si>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</si>
  <si>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</si>
  <si>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</si>
  <si>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</si>
  <si>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</si>
  <si>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</si>
  <si>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</si>
  <si>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</si>
  <si>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</si>
  <si>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</si>
  <si>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</si>
  <si>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</si>
  <si>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</si>
  <si>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</si>
  <si>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</si>
  <si>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</si>
  <si>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</si>
  <si>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</si>
  <si>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</si>
  <si>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</si>
  <si>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</si>
  <si>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</si>
  <si>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</si>
  <si>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</si>
  <si>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</si>
  <si>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</si>
  <si>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</si>
  <si>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</si>
  <si>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</si>
  <si>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</si>
  <si>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</si>
  <si>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</si>
  <si>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</si>
  <si>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</si>
  <si>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</si>
  <si>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</si>
  <si>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</si>
  <si>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</si>
  <si>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</si>
  <si>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</si>
  <si>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</si>
  <si>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</si>
  <si>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</si>
  <si>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</si>
  <si>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</si>
  <si>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</si>
  <si>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</si>
  <si>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</si>
  <si>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</si>
  <si>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</si>
  <si>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</si>
  <si>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</si>
  <si>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</si>
  <si>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</si>
  <si>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</si>
  <si>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</si>
  <si>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</si>
  <si>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</si>
  <si>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</si>
  <si>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</si>
  <si>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</si>
  <si>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</si>
  <si>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</si>
  <si>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</si>
  <si>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</si>
  <si>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</si>
  <si>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</si>
  <si>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</si>
  <si>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</si>
  <si>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</si>
  <si>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</si>
  <si>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</si>
  <si>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</si>
  <si>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</si>
  <si>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</si>
  <si>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</si>
  <si>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</si>
  <si>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</si>
  <si>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</si>
  <si>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</si>
  <si>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</si>
  <si>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</si>
  <si>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</si>
  <si>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</si>
  <si>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</si>
  <si>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</si>
  <si>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</si>
  <si>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</si>
  <si>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</si>
  <si>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</si>
  <si>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</si>
  <si>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</si>
  <si>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</si>
  <si>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</si>
  <si>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</si>
  <si>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</si>
  <si>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</si>
  <si>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</si>
  <si>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</si>
  <si>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</si>
  <si>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</si>
  <si>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</si>
  <si>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</si>
  <si>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</si>
  <si>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</si>
  <si>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</si>
  <si>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</si>
  <si>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</si>
  <si>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</si>
  <si>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</si>
  <si>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</si>
  <si>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</si>
  <si>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</si>
  <si>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</si>
  <si>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</si>
  <si>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</si>
  <si>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</si>
  <si>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</si>
  <si>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</si>
  <si>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</si>
  <si>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</si>
  <si>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</si>
  <si>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</si>
  <si>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</si>
  <si>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</si>
  <si>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</si>
  <si>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</si>
  <si>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</si>
  <si>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</si>
  <si>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</si>
  <si>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</si>
  <si>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</si>
  <si>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</si>
  <si>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</si>
  <si>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</si>
  <si>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</si>
  <si>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</si>
  <si>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</si>
  <si>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</si>
  <si>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</si>
  <si>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</si>
  <si>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</si>
  <si>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</si>
  <si>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</si>
  <si>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</si>
  <si>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</si>
  <si>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</si>
  <si>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</si>
  <si>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</si>
  <si>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</si>
  <si>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</si>
  <si>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</si>
  <si>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</si>
  <si>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</si>
  <si>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</si>
  <si>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</si>
  <si>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</si>
  <si>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</si>
  <si>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</si>
  <si>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</si>
  <si>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</si>
  <si>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</si>
  <si>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</si>
  <si>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</si>
  <si>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</si>
  <si>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</si>
  <si>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</si>
  <si>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</si>
  <si>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</si>
  <si>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</si>
  <si>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</si>
  <si>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</si>
  <si>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</si>
  <si>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</si>
  <si>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</si>
  <si>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</si>
  <si>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</si>
  <si>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</si>
  <si>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</si>
  <si>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</si>
  <si>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</si>
  <si>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</si>
  <si>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</si>
  <si>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</si>
  <si>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</si>
  <si>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</si>
  <si>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</si>
  <si>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</si>
  <si>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</si>
  <si>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</si>
  <si>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</si>
  <si>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</si>
  <si>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</si>
  <si>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</si>
  <si>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</si>
  <si>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</si>
  <si>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</si>
  <si>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</si>
  <si>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</si>
  <si>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</si>
  <si>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</si>
  <si>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</si>
  <si>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</si>
  <si>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</si>
  <si>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</si>
  <si>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</si>
  <si>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</si>
  <si>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</si>
  <si>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</si>
  <si>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</si>
  <si>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</si>
  <si>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</si>
  <si>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</si>
  <si>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</si>
  <si>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</si>
  <si>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</si>
  <si>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</si>
  <si>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</si>
  <si>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</si>
  <si>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</si>
  <si>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</si>
  <si>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</si>
  <si>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</si>
  <si>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</si>
  <si>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</si>
  <si>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</si>
  <si>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</si>
  <si>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</si>
  <si>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</si>
  <si>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</si>
  <si>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</si>
  <si>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</si>
  <si>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</si>
  <si>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</si>
  <si>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</si>
  <si>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</si>
  <si>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</si>
  <si>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</si>
  <si>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</si>
  <si>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</si>
  <si>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</si>
  <si>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</si>
  <si>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</si>
  <si>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</si>
  <si>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</si>
  <si>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</si>
  <si>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</si>
  <si>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</si>
  <si>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</si>
  <si>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</si>
  <si>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</si>
  <si>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</si>
  <si>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</si>
  <si>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</si>
  <si>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</si>
  <si>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</si>
  <si>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</si>
  <si>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</si>
  <si>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</si>
  <si>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</si>
  <si>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</si>
  <si>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</si>
  <si>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</si>
  <si>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</si>
  <si>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</si>
  <si>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</si>
  <si>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</si>
  <si>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</si>
  <si>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</si>
  <si>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</si>
  <si>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</si>
  <si>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</si>
  <si>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</si>
  <si>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</si>
  <si>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</si>
  <si>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</si>
  <si>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</si>
  <si>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</si>
  <si>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</si>
  <si>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</si>
  <si>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</si>
  <si>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</si>
  <si>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</si>
  <si>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</si>
  <si>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</si>
  <si>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</si>
  <si>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</si>
  <si>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</si>
  <si>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</si>
  <si>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</si>
  <si>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</si>
  <si>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</si>
  <si>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</si>
  <si>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</si>
  <si>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</si>
  <si>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</si>
  <si>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</si>
  <si>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</si>
  <si>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</si>
  <si>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</si>
  <si>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</si>
  <si>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</si>
  <si>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</si>
  <si>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</si>
  <si>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</si>
  <si>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</si>
  <si>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</si>
  <si>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</si>
  <si>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</si>
  <si>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</si>
  <si>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</si>
  <si>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</si>
  <si>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</si>
  <si>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</si>
  <si>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</si>
  <si>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</si>
  <si>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</si>
  <si>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</si>
  <si>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</si>
  <si>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</si>
  <si>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</si>
  <si>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</si>
  <si>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</si>
  <si>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</si>
  <si>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</si>
  <si>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</si>
  <si>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</si>
  <si>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</si>
  <si>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</si>
  <si>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</si>
  <si>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</si>
  <si>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</si>
  <si>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</si>
  <si>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</si>
  <si>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</si>
  <si>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</si>
  <si>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</si>
  <si>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</si>
  <si>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</si>
  <si>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</si>
  <si>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</si>
  <si>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</si>
  <si>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</si>
  <si>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</si>
  <si>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</si>
  <si>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</si>
  <si>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</si>
  <si>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</si>
  <si>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</si>
  <si>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</si>
  <si>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</si>
  <si>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</si>
  <si>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</si>
  <si>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</si>
  <si>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</si>
  <si>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</si>
  <si>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</si>
  <si>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</si>
  <si>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</si>
  <si>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</si>
  <si>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</si>
  <si>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</si>
  <si>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</si>
  <si>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</si>
  <si>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</si>
  <si>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</si>
  <si>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</si>
  <si>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</si>
  <si>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</si>
  <si>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</si>
  <si>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</si>
  <si>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</si>
  <si>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</si>
  <si>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</si>
  <si>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</si>
  <si>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</si>
  <si>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</si>
  <si>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</si>
  <si>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</si>
  <si>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</si>
  <si>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</si>
  <si>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</si>
  <si>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</si>
  <si>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</si>
  <si>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</si>
  <si>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</si>
  <si>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</si>
  <si>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</si>
  <si>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</si>
  <si>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</si>
  <si>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</si>
  <si>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</si>
  <si>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</si>
  <si>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</si>
  <si>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</si>
  <si>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</si>
  <si>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</si>
  <si>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</si>
  <si>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</si>
  <si>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</si>
  <si>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</si>
  <si>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</si>
  <si>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</si>
  <si>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</si>
  <si>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</si>
  <si>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</si>
  <si>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</si>
  <si>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</si>
  <si>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</si>
  <si>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</si>
  <si>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</si>
  <si>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</si>
  <si>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</si>
  <si>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</si>
  <si>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</si>
  <si>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</si>
  <si>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</si>
  <si>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</si>
  <si>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</si>
  <si>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</si>
  <si>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</si>
  <si>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</si>
  <si>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</si>
  <si>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</si>
  <si>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</si>
  <si>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</si>
  <si>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</si>
  <si>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</si>
  <si>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</si>
  <si>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</si>
  <si>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</si>
  <si>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</si>
  <si>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</si>
  <si>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</si>
  <si>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</si>
  <si>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</si>
  <si>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</si>
  <si>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</si>
  <si>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</si>
  <si>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</si>
  <si>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</si>
  <si>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</si>
  <si>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</si>
  <si>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</si>
  <si>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</si>
  <si>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</si>
  <si>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</si>
  <si>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</si>
  <si>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</si>
  <si>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</si>
  <si>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</si>
  <si>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</si>
  <si>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</si>
  <si>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</si>
  <si>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</si>
  <si>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</si>
  <si>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</si>
  <si>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</si>
  <si>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</si>
  <si>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</si>
  <si>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</si>
  <si>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</si>
  <si>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</si>
  <si>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</si>
  <si>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</si>
  <si>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</si>
  <si>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</si>
  <si>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</si>
  <si>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</si>
  <si>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</si>
  <si>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</si>
  <si>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</si>
  <si>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</si>
  <si>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</si>
  <si>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</si>
  <si>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</si>
  <si>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</si>
  <si>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</si>
  <si>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</si>
  <si>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</si>
  <si>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</si>
  <si>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</si>
  <si>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</si>
  <si>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</si>
  <si>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</si>
  <si>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</si>
  <si>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</si>
  <si>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</si>
  <si>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</si>
  <si>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</si>
  <si>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</si>
  <si>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</si>
  <si>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</si>
  <si>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</si>
  <si>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</si>
  <si>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</si>
  <si>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</si>
  <si>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</si>
  <si>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</si>
  <si>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</si>
  <si>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</si>
  <si>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</si>
  <si>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</si>
  <si>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</si>
  <si>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</si>
  <si>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</si>
  <si>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</si>
  <si>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</si>
  <si>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</si>
  <si>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</si>
  <si>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</si>
  <si>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</si>
  <si>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</si>
  <si>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</si>
  <si>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</si>
  <si>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</si>
  <si>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</si>
  <si>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</si>
  <si>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</si>
  <si>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</si>
  <si>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</si>
  <si>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</si>
  <si>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</si>
  <si>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</si>
  <si>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</si>
  <si>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</si>
  <si>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</si>
  <si>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</si>
  <si>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</si>
  <si>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</si>
  <si>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</si>
  <si>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</si>
  <si>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</si>
  <si>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</si>
  <si>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</si>
  <si>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</si>
  <si>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</si>
  <si>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</si>
  <si>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</si>
  <si>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</si>
  <si>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</si>
  <si>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</si>
  <si>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</si>
  <si>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</si>
  <si>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</si>
  <si>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</si>
  <si>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</si>
  <si>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</si>
  <si>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</si>
  <si>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</si>
  <si>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</si>
  <si>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</si>
  <si>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</si>
  <si>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</si>
  <si>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</si>
  <si>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</si>
  <si>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</si>
  <si>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</si>
  <si>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</si>
  <si>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</si>
  <si>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</si>
  <si>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</si>
  <si>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</si>
  <si>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</si>
  <si>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</si>
  <si>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</si>
  <si>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</si>
  <si>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</si>
  <si>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</si>
  <si>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</si>
  <si>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</si>
  <si>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</si>
  <si>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</si>
  <si>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</si>
  <si>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</si>
  <si>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</si>
  <si>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</si>
  <si>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</si>
  <si>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</si>
  <si>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</si>
  <si>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</si>
  <si>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</si>
  <si>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</si>
  <si>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</si>
  <si>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</si>
  <si>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</si>
  <si>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</si>
  <si>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</si>
  <si>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</si>
  <si>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</si>
  <si>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</si>
  <si>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</si>
  <si>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</si>
  <si>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</si>
  <si>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</si>
  <si>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</si>
  <si>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</si>
  <si>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</si>
  <si>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</si>
  <si>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</si>
  <si>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</si>
  <si>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</si>
  <si>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</si>
  <si>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</si>
  <si>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</si>
  <si>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</si>
  <si>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</si>
  <si>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</si>
  <si>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</si>
  <si>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</si>
  <si>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</si>
  <si>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</si>
  <si>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</si>
  <si>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</si>
  <si>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</si>
  <si>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</si>
  <si>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</si>
  <si>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</si>
  <si>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</si>
  <si>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</si>
  <si>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</si>
  <si>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</si>
  <si>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</si>
  <si>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</si>
  <si>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</si>
  <si>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</si>
  <si>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</si>
  <si>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</si>
  <si>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</si>
  <si>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</si>
  <si>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</si>
  <si>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</si>
  <si>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</si>
  <si>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</si>
  <si>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</si>
  <si>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</si>
  <si>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</si>
  <si>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</si>
  <si>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</si>
  <si>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</si>
  <si>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</si>
  <si>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</si>
  <si>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</si>
  <si>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</si>
  <si>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</si>
  <si>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</si>
  <si>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</si>
  <si>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</si>
  <si>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</si>
  <si>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</si>
  <si>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</si>
  <si>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</si>
  <si>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</si>
  <si>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</si>
  <si>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</si>
  <si>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</si>
  <si>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</si>
  <si>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</si>
  <si>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</si>
  <si>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</si>
  <si>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</si>
  <si>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</si>
  <si>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</si>
  <si>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</si>
  <si>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</si>
  <si>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</si>
  <si>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</si>
  <si>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</si>
  <si>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</si>
  <si>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</si>
  <si>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</si>
  <si>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</si>
  <si>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</si>
  <si>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</si>
  <si>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</si>
  <si>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</si>
  <si>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</si>
  <si>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</si>
  <si>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</si>
  <si>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</si>
  <si>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</si>
  <si>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</si>
  <si>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</si>
  <si>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</si>
  <si>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</si>
  <si>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</si>
  <si>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</si>
  <si>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</si>
  <si>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</si>
  <si>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</si>
  <si>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</si>
  <si>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</si>
  <si>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</si>
  <si>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</si>
  <si>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</si>
  <si>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</si>
  <si>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</si>
  <si>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</si>
  <si>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</si>
  <si>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</si>
  <si>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</si>
  <si>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</si>
  <si>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</si>
  <si>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</si>
  <si>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</si>
  <si>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</si>
  <si>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</si>
  <si>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</si>
  <si>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</si>
  <si>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</si>
  <si>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</si>
  <si>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</si>
  <si>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</si>
  <si>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</si>
  <si>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</si>
  <si>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</si>
  <si>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</si>
  <si>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</si>
  <si>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</si>
  <si>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</si>
  <si>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</si>
  <si>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</si>
  <si>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</si>
  <si>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</si>
  <si>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</si>
  <si>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</si>
  <si>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</si>
  <si>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</si>
  <si>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</si>
  <si>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</si>
  <si>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</si>
  <si>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</si>
  <si>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</si>
  <si>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</si>
  <si>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</si>
  <si>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</si>
  <si>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</si>
  <si>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</si>
  <si>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</si>
  <si>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</si>
  <si>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</si>
  <si>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</si>
  <si>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</si>
  <si>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</si>
  <si>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</si>
  <si>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</si>
  <si>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</si>
  <si>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</si>
  <si>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</si>
  <si>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</si>
  <si>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</si>
  <si>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</si>
  <si>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</si>
  <si>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</si>
  <si>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</si>
  <si>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</si>
  <si>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</si>
  <si>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</si>
  <si>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</si>
  <si>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</si>
  <si>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</si>
  <si>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</si>
  <si>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</si>
  <si>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</si>
  <si>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</si>
  <si>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</si>
  <si>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</si>
  <si>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</si>
  <si>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</si>
  <si>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</si>
  <si>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</si>
  <si>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</si>
  <si>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</si>
  <si>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</si>
  <si>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</si>
  <si>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</si>
  <si>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</si>
  <si>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</si>
  <si>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</si>
  <si>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</si>
  <si>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</si>
  <si>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</si>
  <si>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</si>
  <si>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</si>
  <si>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</si>
  <si>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</si>
  <si>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</si>
  <si>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</si>
  <si>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</si>
  <si>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</si>
  <si>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</si>
  <si>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</si>
  <si>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</si>
  <si>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</si>
  <si>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</si>
  <si>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</si>
  <si>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</si>
  <si>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</si>
  <si>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</si>
  <si>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</si>
  <si>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</si>
  <si>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</si>
  <si>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</si>
  <si>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</si>
  <si>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</si>
  <si>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</si>
  <si>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</si>
  <si>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</si>
  <si>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</si>
  <si>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</si>
  <si>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</si>
  <si>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</si>
  <si>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</si>
  <si>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</si>
  <si>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</si>
  <si>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</si>
  <si>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</si>
  <si>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</si>
  <si>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</si>
  <si>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</si>
  <si>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</si>
  <si>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</si>
  <si>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</si>
  <si>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</si>
  <si>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</si>
  <si>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</si>
  <si>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</si>
  <si>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</si>
  <si>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</si>
  <si>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</si>
  <si>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</si>
  <si>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</si>
  <si>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</si>
  <si>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</si>
  <si>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</si>
  <si>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</si>
  <si>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</si>
  <si>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</si>
  <si>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</si>
  <si>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</si>
  <si>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</si>
  <si>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</si>
  <si>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</si>
  <si>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</si>
  <si>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</si>
  <si>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</si>
  <si>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</si>
  <si>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</si>
  <si>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</si>
  <si>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</si>
  <si>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</si>
  <si>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</si>
  <si>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</si>
  <si>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</si>
  <si>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</si>
  <si>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</si>
  <si>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</si>
  <si>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</si>
  <si>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</si>
  <si>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</si>
  <si>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</si>
  <si>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</si>
  <si>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</si>
  <si>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</si>
  <si>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</si>
  <si>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</si>
  <si>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</si>
  <si>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</si>
  <si>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</si>
  <si>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</si>
  <si>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</si>
  <si>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</si>
  <si>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</si>
  <si>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</si>
  <si>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</si>
  <si>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</si>
  <si>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</si>
  <si>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</si>
  <si>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</si>
  <si>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</si>
  <si>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</si>
  <si>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</si>
  <si>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</si>
  <si>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</si>
  <si>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</si>
  <si>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</si>
  <si>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</si>
  <si>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</si>
  <si>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</si>
  <si>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</si>
  <si>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</si>
  <si>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</si>
  <si>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</si>
  <si>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</si>
  <si>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</si>
  <si>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</si>
  <si>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</si>
  <si>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</si>
  <si>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</si>
  <si>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</si>
  <si>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</si>
  <si>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</si>
  <si>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</si>
  <si>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</si>
  <si>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</si>
  <si>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</si>
  <si>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</si>
  <si>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</si>
  <si>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</si>
  <si>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</si>
  <si>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</si>
  <si>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</si>
  <si>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</si>
  <si>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</si>
  <si>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</si>
  <si>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</si>
  <si>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</si>
  <si>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</si>
  <si>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</si>
  <si>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</si>
  <si>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</si>
  <si>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</si>
  <si>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</si>
  <si>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</si>
  <si>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</si>
  <si>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</si>
  <si>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</si>
  <si>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</si>
  <si>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</si>
  <si>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</si>
  <si>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</si>
  <si>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</si>
  <si>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</si>
  <si>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</si>
  <si>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</si>
  <si>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</si>
  <si>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</si>
  <si>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</si>
  <si>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</si>
  <si>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</si>
  <si>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</si>
  <si>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</si>
  <si>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</si>
  <si>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</si>
  <si>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</si>
  <si>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</si>
  <si>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</si>
  <si>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</si>
  <si>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</si>
  <si>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</si>
  <si>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</si>
  <si>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</si>
  <si>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</si>
  <si>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</si>
  <si>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</si>
  <si>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</si>
  <si>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</si>
  <si>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</si>
  <si>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</si>
  <si>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</si>
  <si>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</si>
  <si>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</si>
  <si>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</si>
  <si>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</si>
  <si>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</si>
  <si>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</si>
  <si>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</si>
  <si>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</si>
  <si>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</si>
  <si>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</si>
  <si>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</si>
  <si>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</si>
  <si>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</si>
  <si>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</si>
  <si>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</si>
  <si>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</si>
  <si>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</si>
  <si>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</si>
  <si>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</si>
  <si>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</si>
  <si>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</si>
  <si>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</si>
  <si>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</si>
  <si>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</si>
  <si>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</si>
  <si>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</si>
  <si>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</si>
  <si>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</si>
  <si>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</si>
  <si>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</si>
  <si>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</si>
  <si>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</si>
  <si>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</si>
  <si>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</si>
  <si>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</si>
  <si>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</si>
  <si>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</si>
  <si>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</si>
  <si>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</si>
  <si>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</si>
  <si>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</si>
  <si>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</si>
  <si>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</si>
  <si>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</si>
  <si>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</si>
  <si>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</si>
  <si>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</si>
  <si>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</si>
  <si>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</si>
  <si>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</si>
  <si>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</si>
  <si>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</si>
  <si>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</si>
  <si>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</si>
  <si>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</si>
  <si>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</si>
  <si>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</si>
  <si>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</si>
  <si>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</si>
  <si>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</si>
  <si>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</si>
  <si>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</si>
  <si>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</si>
  <si>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</si>
  <si>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</si>
  <si>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</si>
  <si>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</si>
  <si>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</si>
  <si>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</si>
  <si>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</si>
  <si>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</si>
  <si>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</si>
  <si>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</si>
  <si>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</si>
  <si>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</si>
  <si>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</si>
  <si>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</si>
  <si>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</si>
  <si>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</si>
  <si>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</si>
  <si>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</si>
  <si>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</si>
  <si>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</si>
  <si>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</si>
  <si>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</si>
  <si>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</si>
  <si>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</si>
  <si>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</si>
  <si>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</si>
  <si>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</si>
  <si>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</si>
  <si>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</si>
  <si>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</si>
  <si>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</si>
  <si>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</si>
  <si>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</si>
  <si>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</si>
  <si>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</si>
  <si>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</si>
  <si>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</si>
  <si>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</si>
  <si>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</si>
  <si>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</si>
  <si>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</si>
  <si>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</si>
  <si>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</si>
  <si>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</si>
  <si>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</si>
  <si>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</si>
  <si>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</si>
  <si>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</si>
  <si>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</si>
  <si>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</si>
  <si>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</si>
  <si>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</si>
  <si>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</si>
  <si>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</si>
  <si>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</si>
  <si>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</si>
  <si>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</si>
  <si>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</si>
  <si>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</si>
  <si>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</si>
  <si>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</si>
  <si>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</si>
  <si>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</si>
  <si>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</si>
  <si>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</si>
  <si>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</si>
  <si>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</si>
  <si>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</si>
  <si>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</si>
  <si>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</si>
  <si>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</si>
  <si>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</si>
  <si>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</si>
  <si>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</si>
  <si>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</si>
  <si>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</si>
  <si>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</si>
  <si>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</si>
  <si>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</si>
  <si>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</si>
  <si>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</si>
  <si>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</si>
  <si>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</si>
  <si>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</si>
  <si>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</si>
  <si>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</si>
  <si>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</si>
  <si>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</si>
  <si>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</si>
  <si>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</si>
  <si>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</si>
  <si>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</si>
  <si>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</si>
  <si>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</si>
  <si>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</si>
  <si>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</si>
  <si>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</si>
  <si>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</si>
  <si>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</si>
  <si>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</si>
  <si>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</si>
  <si>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</si>
  <si>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</si>
  <si>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</si>
  <si>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</si>
  <si>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</si>
  <si>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</si>
  <si>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</si>
  <si>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</si>
  <si>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</si>
  <si>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</si>
  <si>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</si>
  <si>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</si>
  <si>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</si>
  <si>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</si>
  <si>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</si>
  <si>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</si>
  <si>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</si>
  <si>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</si>
  <si>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</si>
  <si>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</si>
  <si>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</si>
  <si>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</si>
  <si>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</si>
  <si>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</si>
  <si>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</si>
  <si>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</si>
  <si>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</si>
  <si>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</si>
  <si>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</si>
  <si>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</si>
  <si>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</si>
  <si>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</si>
  <si>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</si>
  <si>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</si>
  <si>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</si>
  <si>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</si>
  <si>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</si>
  <si>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</si>
  <si>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</si>
  <si>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</si>
  <si>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</si>
  <si>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</si>
  <si>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</si>
  <si>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</si>
  <si>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</si>
  <si>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</si>
  <si>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</si>
  <si>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</si>
  <si>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</si>
  <si>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</si>
  <si>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</si>
  <si>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</si>
  <si>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</si>
  <si>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</si>
  <si>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</si>
  <si>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</si>
  <si>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</si>
  <si>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</si>
  <si>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</si>
  <si>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</si>
  <si>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</si>
  <si>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</si>
  <si>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</si>
  <si>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</si>
  <si>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</si>
  <si>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</si>
  <si>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</si>
  <si>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</si>
  <si>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</si>
  <si>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</si>
  <si>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</si>
  <si>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</si>
  <si>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</si>
  <si>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</si>
  <si>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</si>
  <si>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</si>
  <si>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</si>
  <si>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</si>
  <si>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</si>
  <si>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</si>
  <si>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</si>
  <si>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</si>
  <si>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</si>
  <si>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</si>
  <si>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</si>
  <si>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</si>
  <si>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</si>
  <si>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</si>
  <si>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</si>
  <si>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</si>
  <si>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</si>
  <si>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</si>
  <si>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</si>
  <si>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</si>
  <si>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</si>
  <si>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</si>
  <si>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</si>
  <si>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</si>
  <si>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</si>
  <si>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</si>
  <si>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</si>
  <si>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</si>
  <si>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</si>
  <si>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</si>
  <si>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</si>
  <si>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</si>
  <si>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</si>
  <si>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</si>
  <si>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</si>
  <si>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</si>
  <si>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</si>
  <si>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</si>
  <si>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</si>
  <si>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</si>
  <si>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</si>
  <si>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</si>
  <si>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</si>
  <si>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</si>
  <si>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</si>
  <si>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</si>
  <si>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</si>
  <si>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</si>
  <si>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</si>
  <si>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</si>
  <si>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</si>
  <si>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</si>
  <si>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</si>
  <si>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</si>
  <si>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</si>
  <si>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</si>
  <si>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</si>
  <si>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</si>
  <si>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</si>
  <si>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</si>
  <si>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</si>
  <si>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</si>
  <si>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</si>
  <si>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</si>
  <si>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</si>
  <si>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</si>
  <si>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</si>
  <si>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</si>
  <si>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</si>
  <si>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</si>
  <si>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</si>
  <si>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</si>
  <si>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</si>
  <si>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</si>
  <si>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</si>
  <si>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</si>
  <si>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</si>
  <si>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</si>
  <si>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</si>
  <si>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</si>
  <si>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</si>
  <si>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</si>
  <si>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</si>
  <si>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</si>
  <si>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</si>
  <si>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</si>
  <si>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</si>
  <si>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</si>
  <si>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</si>
  <si>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</si>
  <si>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</si>
  <si>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</si>
  <si>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</si>
  <si>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</si>
  <si>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</si>
  <si>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</si>
  <si>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</si>
  <si>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</si>
  <si>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</si>
  <si>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</si>
  <si>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</si>
  <si>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</si>
  <si>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</si>
  <si>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</si>
  <si>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</si>
  <si>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</si>
  <si>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</si>
  <si>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</si>
  <si>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</si>
  <si>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</si>
  <si>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</si>
  <si>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</si>
  <si>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</si>
  <si>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</si>
  <si>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</si>
  <si>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</si>
  <si>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</si>
  <si>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</si>
  <si>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</si>
  <si>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</si>
  <si>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</si>
  <si>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</si>
  <si>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</si>
  <si>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</si>
  <si>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</si>
  <si>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</si>
  <si>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</si>
  <si>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</si>
  <si>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</si>
  <si>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</si>
  <si>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</si>
  <si>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</si>
  <si>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</si>
  <si>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</si>
  <si>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</si>
  <si>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</si>
  <si>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</si>
  <si>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</si>
  <si>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</si>
  <si>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</si>
  <si>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</si>
  <si>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</si>
  <si>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</si>
  <si>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</si>
  <si>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</si>
  <si>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</si>
  <si>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</si>
  <si>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</si>
  <si>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</si>
  <si>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</si>
  <si>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</si>
  <si>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</si>
  <si>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</si>
  <si>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</si>
  <si>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</si>
  <si>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</si>
  <si>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</si>
  <si>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</si>
  <si>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</si>
  <si>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</si>
  <si>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</si>
  <si>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</si>
  <si>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</si>
  <si>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</si>
  <si>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</si>
  <si>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</si>
  <si>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</si>
  <si>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</si>
  <si>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</si>
  <si>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</si>
  <si>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</si>
  <si>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</si>
  <si>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</si>
  <si>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</si>
  <si>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</si>
  <si>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</si>
  <si>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</si>
  <si>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</si>
  <si>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</si>
  <si>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</si>
  <si>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</si>
  <si>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</si>
  <si>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</si>
  <si>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</si>
  <si>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</si>
  <si>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</si>
  <si>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</si>
  <si>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</si>
  <si>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</si>
  <si>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</si>
  <si>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</si>
  <si>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</si>
  <si>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</si>
  <si>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</si>
  <si>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</si>
  <si>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</si>
  <si>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</si>
  <si>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</si>
  <si>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</si>
  <si>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</si>
  <si>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</si>
  <si>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</si>
  <si>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</si>
  <si>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</si>
  <si>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</si>
  <si>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</si>
  <si>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</si>
  <si>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</si>
  <si>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</si>
  <si>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</si>
  <si>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</si>
  <si>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</si>
  <si>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</si>
  <si>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</si>
  <si>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</si>
  <si>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</si>
  <si>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</si>
  <si>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</si>
  <si>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</si>
  <si>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</si>
  <si>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</si>
  <si>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</si>
  <si>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</si>
  <si>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</si>
  <si>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</si>
  <si>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</si>
  <si>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</si>
  <si>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</si>
  <si>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</si>
  <si>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</si>
  <si>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</si>
  <si>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</si>
  <si>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</si>
  <si>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</si>
  <si>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</si>
  <si>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</si>
  <si>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</si>
  <si>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</si>
  <si>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</si>
  <si>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</si>
  <si>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</si>
  <si>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</si>
  <si>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</si>
  <si>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</si>
  <si>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</si>
  <si>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</si>
  <si>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</si>
  <si>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</si>
  <si>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</si>
  <si>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</si>
  <si>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</si>
  <si>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</si>
  <si>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</si>
  <si>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</si>
  <si>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</si>
  <si>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</si>
  <si>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</si>
  <si>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</si>
  <si>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</si>
  <si>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</si>
  <si>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</si>
  <si>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</si>
  <si>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</si>
  <si>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</si>
  <si>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</si>
  <si>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</si>
  <si>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</si>
  <si>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</si>
  <si>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</si>
  <si>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</si>
  <si>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</si>
  <si>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</si>
  <si>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</si>
  <si>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</si>
  <si>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</si>
  <si>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</si>
  <si>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</si>
  <si>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</si>
  <si>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</si>
  <si>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</si>
  <si>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</si>
  <si>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</si>
  <si>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</si>
  <si>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</si>
  <si>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</si>
  <si>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</si>
  <si>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</si>
  <si>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</si>
  <si>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</si>
  <si>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</si>
  <si>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</si>
  <si>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</si>
  <si>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</si>
  <si>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</si>
  <si>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</si>
  <si>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</si>
  <si>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</si>
  <si>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</si>
  <si>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</si>
  <si>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</si>
  <si>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</si>
  <si>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</si>
  <si>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</si>
  <si>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</si>
  <si>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</si>
  <si>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</si>
  <si>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</si>
  <si>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</si>
  <si>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</si>
  <si>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</si>
  <si>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</si>
  <si>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</si>
  <si>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</si>
  <si>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</si>
  <si>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</si>
  <si>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</si>
  <si>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</si>
  <si>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</si>
  <si>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</si>
  <si>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</si>
  <si>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</si>
  <si>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</si>
  <si>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</si>
  <si>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</si>
  <si>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</si>
  <si>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</si>
  <si>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</si>
  <si>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</si>
  <si>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</si>
  <si>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</si>
  <si>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</si>
  <si>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</si>
  <si>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</si>
  <si>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</si>
  <si>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</si>
  <si>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</si>
  <si>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</si>
  <si>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</si>
  <si>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</si>
  <si>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</si>
  <si>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</si>
  <si>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</si>
  <si>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</si>
  <si>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</si>
  <si>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</si>
  <si>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</si>
  <si>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</si>
  <si>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</si>
  <si>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</si>
  <si>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</si>
  <si>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</si>
  <si>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</si>
  <si>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</si>
  <si>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</si>
  <si>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</si>
  <si>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</si>
  <si>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</si>
  <si>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</si>
  <si>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</si>
  <si>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</si>
  <si>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</si>
  <si>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</si>
  <si>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</si>
  <si>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</si>
  <si>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</si>
  <si>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</si>
  <si>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</si>
  <si>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</si>
  <si>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</si>
  <si>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</si>
  <si>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</si>
  <si>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</si>
  <si>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</si>
  <si>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</si>
  <si>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</si>
  <si>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</si>
  <si>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</si>
  <si>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</si>
  <si>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</si>
  <si>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</si>
  <si>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</si>
  <si>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</si>
  <si>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</si>
  <si>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</si>
  <si>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</si>
  <si>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</si>
  <si>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</si>
  <si>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</si>
  <si>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</si>
  <si>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</si>
  <si>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</si>
  <si>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</si>
  <si>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</si>
  <si>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</si>
  <si>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</si>
  <si>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</si>
  <si>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</si>
  <si>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</si>
  <si>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</si>
  <si>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</si>
  <si>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</si>
  <si>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</si>
  <si>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</si>
  <si>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</si>
  <si>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</si>
  <si>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</si>
  <si>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</si>
  <si>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</si>
  <si>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</si>
  <si>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</si>
  <si>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</si>
  <si>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</si>
  <si>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</si>
  <si>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</si>
  <si>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</si>
  <si>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</si>
  <si>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</si>
  <si>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</si>
  <si>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</si>
  <si>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</si>
  <si>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</si>
  <si>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</si>
  <si>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</si>
  <si>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</si>
  <si>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</si>
  <si>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</si>
  <si>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</si>
  <si>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</si>
  <si>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</si>
  <si>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</si>
  <si>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</si>
  <si>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</si>
  <si>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</si>
  <si>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</si>
  <si>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</si>
  <si>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</si>
  <si>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</si>
  <si>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</si>
  <si>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</si>
  <si>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</si>
  <si>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</si>
  <si>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</si>
  <si>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</si>
  <si>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</si>
  <si>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</si>
  <si>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</si>
  <si>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</si>
  <si>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</si>
  <si>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</si>
  <si>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</si>
  <si>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</si>
  <si>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</si>
  <si>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</si>
  <si>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</si>
  <si>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</si>
  <si>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</si>
  <si>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</si>
  <si>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</si>
  <si>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</si>
  <si>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</si>
  <si>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</si>
  <si>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</si>
  <si>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</si>
  <si>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</si>
  <si>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</si>
  <si>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</si>
  <si>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</si>
  <si>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</si>
  <si>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</si>
  <si>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</si>
  <si>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</si>
  <si>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</si>
  <si>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</si>
  <si>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</si>
  <si>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</si>
  <si>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</si>
  <si>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</si>
  <si>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</si>
  <si>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</si>
  <si>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</si>
  <si>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</si>
  <si>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</si>
  <si>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</si>
  <si>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</si>
  <si>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</si>
  <si>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</si>
  <si>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</si>
  <si>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</si>
  <si>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</si>
  <si>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</si>
  <si>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</si>
  <si>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</si>
  <si>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</si>
  <si>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</si>
  <si>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</si>
  <si>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</si>
  <si>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</si>
  <si>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</si>
  <si>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</si>
  <si>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</si>
  <si>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</si>
  <si>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</si>
  <si>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</si>
  <si>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</si>
  <si>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</si>
  <si>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</si>
  <si>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</si>
  <si>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</si>
  <si>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</si>
  <si>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</si>
  <si>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</si>
  <si>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</si>
  <si>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</si>
  <si>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</si>
  <si>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</si>
  <si>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</si>
  <si>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</si>
  <si>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</si>
  <si>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</si>
  <si>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</si>
  <si>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</si>
  <si>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</si>
  <si>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</si>
  <si>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</si>
  <si>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</si>
  <si>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</si>
  <si>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</si>
  <si>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</si>
  <si>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</si>
  <si>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</si>
  <si>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</si>
  <si>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</si>
  <si>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</si>
  <si>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</si>
  <si>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</si>
  <si>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</si>
  <si>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</si>
  <si>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</si>
  <si>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</si>
  <si>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</si>
  <si>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</si>
  <si>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</si>
  <si>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</si>
  <si>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</si>
  <si>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</si>
  <si>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</si>
  <si>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</si>
  <si>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</si>
  <si>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</si>
  <si>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</si>
  <si>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</si>
  <si>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</si>
  <si>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</si>
  <si>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</si>
  <si>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</si>
  <si>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</si>
  <si>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</si>
  <si>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</si>
  <si>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</si>
  <si>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</si>
  <si>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</si>
  <si>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</si>
  <si>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</si>
  <si>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</si>
  <si>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</si>
  <si>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</si>
  <si>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</si>
  <si>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</si>
  <si>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</si>
  <si>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</si>
  <si>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</si>
  <si>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</si>
  <si>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</si>
  <si>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</si>
  <si>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</si>
  <si>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</si>
  <si>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</si>
  <si>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</si>
  <si>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</si>
  <si>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</si>
  <si>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</si>
  <si>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</si>
  <si>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</si>
  <si>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</si>
  <si>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</si>
  <si>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</si>
  <si>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</si>
  <si>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</si>
  <si>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</si>
  <si>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</si>
  <si>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</si>
  <si>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</si>
  <si>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</si>
  <si>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</si>
  <si>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</si>
  <si>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</si>
  <si>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</si>
  <si>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</si>
  <si>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</si>
  <si>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</si>
  <si>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</si>
  <si>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</si>
  <si>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</si>
  <si>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</si>
  <si>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</si>
  <si>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</si>
  <si>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</si>
  <si>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</si>
  <si>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</si>
  <si>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</si>
  <si>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</si>
  <si>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</si>
  <si>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</si>
  <si>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</si>
  <si>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</si>
  <si>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</si>
  <si>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</si>
  <si>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</si>
  <si>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</si>
  <si>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</si>
  <si>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</si>
  <si>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</si>
  <si>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</si>
  <si>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</si>
  <si>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</si>
  <si>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</si>
  <si>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</si>
  <si>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</si>
  <si>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</si>
  <si>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</si>
  <si>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</si>
  <si>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</si>
  <si>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</si>
  <si>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</si>
  <si>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</si>
  <si>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</si>
  <si>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</si>
  <si>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</si>
  <si>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</si>
  <si>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</si>
  <si>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</si>
  <si>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</si>
  <si>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</si>
  <si>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</si>
  <si>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</si>
  <si>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</si>
  <si>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</si>
  <si>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</si>
  <si>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</si>
  <si>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</si>
  <si>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</si>
  <si>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</si>
  <si>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</si>
  <si>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</si>
  <si>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</si>
  <si>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</si>
  <si>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</si>
  <si>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</si>
  <si>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</si>
  <si>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</si>
  <si>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</si>
  <si>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</si>
  <si>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</si>
  <si>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</si>
  <si>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</si>
  <si>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</si>
  <si>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</si>
  <si>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</si>
  <si>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</si>
  <si>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</si>
  <si>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</si>
  <si>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</si>
  <si>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</si>
  <si>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</si>
  <si>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</si>
  <si>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</si>
  <si>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</si>
  <si>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</si>
  <si>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</si>
  <si>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</si>
  <si>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</si>
  <si>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</si>
  <si>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</si>
  <si>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</si>
  <si>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</si>
  <si>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</si>
  <si>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</si>
  <si>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</si>
  <si>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</si>
  <si>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</si>
  <si>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</si>
  <si>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</si>
  <si>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</si>
  <si>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</si>
  <si>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</si>
  <si>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</si>
  <si>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</si>
  <si>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</si>
  <si>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</si>
  <si>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</si>
  <si>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</si>
  <si>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</si>
  <si>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</si>
  <si>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</si>
  <si>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</si>
  <si>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</si>
  <si>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</si>
  <si>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</si>
  <si>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</si>
  <si>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</si>
  <si>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</si>
  <si>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</si>
  <si>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</si>
  <si>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</si>
  <si>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</si>
  <si>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</si>
  <si>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</si>
  <si>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</si>
  <si>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</si>
  <si>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</si>
  <si>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</si>
  <si>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</si>
  <si>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</si>
  <si>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</si>
  <si>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</si>
  <si>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</si>
  <si>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</si>
  <si>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</si>
  <si>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</si>
  <si>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</si>
  <si>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</si>
  <si>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</si>
  <si>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</si>
  <si>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</si>
  <si>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</si>
  <si>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</si>
  <si>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</si>
  <si>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</si>
  <si>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</si>
  <si>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</si>
  <si>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</si>
  <si>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</si>
  <si>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</si>
  <si>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</si>
  <si>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</si>
  <si>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</si>
  <si>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</si>
  <si>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</si>
  <si>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</si>
  <si>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</si>
  <si>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</si>
  <si>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</si>
  <si>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</si>
  <si>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</si>
  <si>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</si>
  <si>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</si>
  <si>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</si>
  <si>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</si>
  <si>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</si>
  <si>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</si>
  <si>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</si>
  <si>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</si>
  <si>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</si>
  <si>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</si>
  <si>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</si>
  <si>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</si>
  <si>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</si>
  <si>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</si>
  <si>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</si>
  <si>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</si>
  <si>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</si>
  <si>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</si>
  <si>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</si>
  <si>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</si>
  <si>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</si>
  <si>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</si>
  <si>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</si>
  <si>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</si>
  <si>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</si>
  <si>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</si>
  <si>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</si>
  <si>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</si>
  <si>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</si>
  <si>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</si>
  <si>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</si>
  <si>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</si>
  <si>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</si>
  <si>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</si>
  <si>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</si>
  <si>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</si>
  <si>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</si>
  <si>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</si>
  <si>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</si>
  <si>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</si>
  <si>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</si>
  <si>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</si>
  <si>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</si>
  <si>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</si>
  <si>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</si>
  <si>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</si>
  <si>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</si>
  <si>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</si>
  <si>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</si>
  <si>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</si>
  <si>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</si>
  <si>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</si>
  <si>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</si>
  <si>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</si>
  <si>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</si>
  <si>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</si>
  <si>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</si>
  <si>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</si>
  <si>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</si>
  <si>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</si>
  <si>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</si>
  <si>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</si>
  <si>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</si>
  <si>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</si>
  <si>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</si>
  <si>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</si>
  <si>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</si>
  <si>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</si>
  <si>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</si>
  <si>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</si>
  <si>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</si>
  <si>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</si>
  <si>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</si>
  <si>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</si>
  <si>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</si>
  <si>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</si>
  <si>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</si>
  <si>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</si>
  <si>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</si>
  <si>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</si>
  <si>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</si>
  <si>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</si>
  <si>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</si>
  <si>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</si>
  <si>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</si>
  <si>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</si>
  <si>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</si>
  <si>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</si>
  <si>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</si>
  <si>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</si>
  <si>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</si>
  <si>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</si>
  <si>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</si>
  <si>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</si>
  <si>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</si>
  <si>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</si>
  <si>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</si>
  <si>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</si>
  <si>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</si>
  <si>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</si>
  <si>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</si>
  <si>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</si>
  <si>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</si>
  <si>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</si>
  <si>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</si>
  <si>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</si>
  <si>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</si>
  <si>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</si>
  <si>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</si>
  <si>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</si>
  <si>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</si>
  <si>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</si>
  <si>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</si>
  <si>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</si>
  <si>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</si>
  <si>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</si>
  <si>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</si>
  <si>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</si>
  <si>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</si>
  <si>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</si>
  <si>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</si>
  <si>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</si>
  <si>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</si>
  <si>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</si>
  <si>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</si>
  <si>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</si>
  <si>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</si>
  <si>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</si>
  <si>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</si>
  <si>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</si>
  <si>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</si>
  <si>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</si>
  <si>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</si>
  <si>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</si>
  <si>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</si>
  <si>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</si>
  <si>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</si>
  <si>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</si>
  <si>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</si>
  <si>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</si>
  <si>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</si>
  <si>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</si>
  <si>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</si>
  <si>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</si>
  <si>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</si>
  <si>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</si>
  <si>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</si>
  <si>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</si>
  <si>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</si>
  <si>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</si>
  <si>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</si>
  <si>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</si>
  <si>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</si>
  <si>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</si>
  <si>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</si>
  <si>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</si>
  <si>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</si>
  <si>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</si>
  <si>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</si>
  <si>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</si>
  <si>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</si>
  <si>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</si>
  <si>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</si>
  <si>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</si>
  <si>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</si>
  <si>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</si>
  <si>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</si>
  <si>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</si>
  <si>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</si>
  <si>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</si>
  <si>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</si>
  <si>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</si>
  <si>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</si>
  <si>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</si>
  <si>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</si>
  <si>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</si>
  <si>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</si>
  <si>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</si>
  <si>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</si>
  <si>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</si>
  <si>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</si>
  <si>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</si>
  <si>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</si>
  <si>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</si>
  <si>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</si>
  <si>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</si>
  <si>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</si>
  <si>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</si>
  <si>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</si>
  <si>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</si>
  <si>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</si>
  <si>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</si>
  <si>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</si>
  <si>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</si>
  <si>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</si>
  <si>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</si>
  <si>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</si>
  <si>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</si>
  <si>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</si>
  <si>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</si>
  <si>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</si>
  <si>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</si>
  <si>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</si>
  <si>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</si>
  <si>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</si>
  <si>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</si>
  <si>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</si>
  <si>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</si>
  <si>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</si>
  <si>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</si>
  <si>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</si>
  <si>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</si>
  <si>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</si>
  <si>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</si>
  <si>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</si>
  <si>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</si>
  <si>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</si>
  <si>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</si>
  <si>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</si>
  <si>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</si>
  <si>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</si>
  <si>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</si>
  <si>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</si>
  <si>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</si>
  <si>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</si>
  <si>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</si>
  <si>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</si>
  <si>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</si>
  <si>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</si>
  <si>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</si>
  <si>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</si>
  <si>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</si>
  <si>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</si>
  <si>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</si>
  <si>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</si>
  <si>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</si>
  <si>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</si>
  <si>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</si>
  <si>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</si>
  <si>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</si>
  <si>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</si>
  <si>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</si>
  <si>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</si>
  <si>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</si>
  <si>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</si>
  <si>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</si>
  <si>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</si>
  <si>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</si>
  <si>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</si>
  <si>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</si>
  <si>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</si>
  <si>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</si>
  <si>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</si>
  <si>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</si>
  <si>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</si>
  <si>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</si>
  <si>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</si>
  <si>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</si>
  <si>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</si>
  <si>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</si>
  <si>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</si>
  <si>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</si>
  <si>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</si>
  <si>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</si>
  <si>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</si>
  <si>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</si>
  <si>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</si>
  <si>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</si>
  <si>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</si>
  <si>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</si>
  <si>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</si>
  <si>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</si>
  <si>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</si>
  <si>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</si>
  <si>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</si>
  <si>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</si>
  <si>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</si>
  <si>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</si>
  <si>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</si>
  <si>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</si>
  <si>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</si>
  <si>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</si>
  <si>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</si>
  <si>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</si>
  <si>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</si>
  <si>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</si>
  <si>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</si>
  <si>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</si>
  <si>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</si>
  <si>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</si>
  <si>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</si>
  <si>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</si>
  <si>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</si>
  <si>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</si>
  <si>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</si>
  <si>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</si>
  <si>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</si>
  <si>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</si>
  <si>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</si>
  <si>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</si>
  <si>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</si>
  <si>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</si>
  <si>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</si>
  <si>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</si>
  <si>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</si>
  <si>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</si>
  <si>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</si>
  <si>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</si>
  <si>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</si>
  <si>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</si>
  <si>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</si>
  <si>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</si>
  <si>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</si>
  <si>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</si>
  <si>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</si>
  <si>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</si>
  <si>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</si>
  <si>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</si>
  <si>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</si>
  <si>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</si>
  <si>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</si>
  <si>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</si>
  <si>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</si>
  <si>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</si>
  <si>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</si>
  <si>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</si>
  <si>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</si>
  <si>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</si>
  <si>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</si>
  <si>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</si>
  <si>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</si>
  <si>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</si>
  <si>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</si>
  <si>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</si>
  <si>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</si>
  <si>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</si>
  <si>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</si>
  <si>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</si>
  <si>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</si>
  <si>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</si>
  <si>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</si>
  <si>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</si>
  <si>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</si>
  <si>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</si>
  <si>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</si>
  <si>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</si>
  <si>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</si>
  <si>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</si>
  <si>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</si>
  <si>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</si>
  <si>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</si>
  <si>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</si>
  <si>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</si>
  <si>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</si>
  <si>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</si>
  <si>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</si>
  <si>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</si>
  <si>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</si>
  <si>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</si>
  <si>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</si>
  <si>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</si>
  <si>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</si>
  <si>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</si>
  <si>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</si>
  <si>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</si>
  <si>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</si>
  <si>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</si>
  <si>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</si>
  <si>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</si>
  <si>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</si>
  <si>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</si>
  <si>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</si>
  <si>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</si>
  <si>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</si>
  <si>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</si>
  <si>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</si>
  <si>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</si>
  <si>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</si>
  <si>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</si>
  <si>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</si>
  <si>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</si>
  <si>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</si>
  <si>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</si>
  <si>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</si>
  <si>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</si>
  <si>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</si>
  <si>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</si>
  <si>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</si>
  <si>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</si>
  <si>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</si>
  <si>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</si>
  <si>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</si>
  <si>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</si>
  <si>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</si>
  <si>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</si>
  <si>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</si>
  <si>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</si>
  <si>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</si>
  <si>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</si>
  <si>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</si>
  <si>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</si>
  <si>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</si>
  <si>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</si>
  <si>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</si>
  <si>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</si>
  <si>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</si>
  <si>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</si>
  <si>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</si>
  <si>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</si>
  <si>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</si>
  <si>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</si>
  <si>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</si>
  <si>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</si>
  <si>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</si>
  <si>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</si>
  <si>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</si>
  <si>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</si>
  <si>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</si>
  <si>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</si>
  <si>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</si>
  <si>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</si>
  <si>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</si>
  <si>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</si>
  <si>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</si>
  <si>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</si>
  <si>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</si>
  <si>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</si>
  <si>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</si>
  <si>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</si>
  <si>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</si>
  <si>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</si>
  <si>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</si>
  <si>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</si>
  <si>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</si>
  <si>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</si>
  <si>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</si>
  <si>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</si>
  <si>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</si>
  <si>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</si>
  <si>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</si>
  <si>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</si>
  <si>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</si>
  <si>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</si>
  <si>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</si>
  <si>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</si>
  <si>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</si>
  <si>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</si>
  <si>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</si>
  <si>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</si>
  <si>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</si>
  <si>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</si>
  <si>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</si>
  <si>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</si>
  <si>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</si>
  <si>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</si>
  <si>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</si>
  <si>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</si>
  <si>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</si>
  <si>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</si>
  <si>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</si>
  <si>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</si>
  <si>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</si>
  <si>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</si>
  <si>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</si>
  <si>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</si>
  <si>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</si>
  <si>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</si>
  <si>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</si>
  <si>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</si>
  <si>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</si>
  <si>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</si>
  <si>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</si>
  <si>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</si>
  <si>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</si>
  <si>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</si>
  <si>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</si>
  <si>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</si>
  <si>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</si>
  <si>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</si>
  <si>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</si>
  <si>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</si>
  <si>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</si>
  <si>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</si>
  <si>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</si>
  <si>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</si>
  <si>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</si>
  <si>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</si>
  <si>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</si>
  <si>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</si>
  <si>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</si>
  <si>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</si>
  <si>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</si>
  <si>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</si>
  <si>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</si>
  <si>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</si>
  <si>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</si>
  <si>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</si>
  <si>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</si>
  <si>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</si>
  <si>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</si>
  <si>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</si>
  <si>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</si>
  <si>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</si>
  <si>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</si>
  <si>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</si>
  <si>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</si>
  <si>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</si>
  <si>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</si>
  <si>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</si>
  <si>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</si>
  <si>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</si>
  <si>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</si>
  <si>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</si>
  <si>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</si>
  <si>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</si>
  <si>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</si>
  <si>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</si>
  <si>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</si>
  <si>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</si>
  <si>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</si>
  <si>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</si>
  <si>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</si>
  <si>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</si>
  <si>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</si>
  <si>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</si>
  <si>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</si>
  <si>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</si>
  <si>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</si>
  <si>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</si>
  <si>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</si>
  <si>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</si>
  <si>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</si>
  <si>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</si>
  <si>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</si>
  <si>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</si>
  <si>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</si>
  <si>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</si>
  <si>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</si>
  <si>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</si>
  <si>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</si>
  <si>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</si>
  <si>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</si>
  <si>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</si>
  <si>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</si>
  <si>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</si>
  <si>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</si>
  <si>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</si>
  <si>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</si>
  <si>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</si>
  <si>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</si>
  <si>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</si>
  <si>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</si>
  <si>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</si>
  <si>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</si>
  <si>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</si>
  <si>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</si>
  <si>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</si>
  <si>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</si>
  <si>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</si>
  <si>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</si>
  <si>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</si>
  <si>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</si>
  <si>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</si>
  <si>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</si>
  <si>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</si>
  <si>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</si>
  <si>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</si>
  <si>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</si>
  <si>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</si>
  <si>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</si>
  <si>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</si>
  <si>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</si>
  <si>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</si>
  <si>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</si>
  <si>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</si>
  <si>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</si>
  <si>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</si>
  <si>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</si>
  <si>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</si>
  <si>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</si>
  <si>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</si>
  <si>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</si>
  <si>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</si>
  <si>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</si>
  <si>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</si>
  <si>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</si>
  <si>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</si>
  <si>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</si>
  <si>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</si>
  <si>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</si>
  <si>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</si>
  <si>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</si>
  <si>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</si>
  <si>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</si>
  <si>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</si>
  <si>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</si>
  <si>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</si>
  <si>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</si>
  <si>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</si>
  <si>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</si>
  <si>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</si>
  <si>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</si>
  <si>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</si>
  <si>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</si>
  <si>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</si>
  <si>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</si>
  <si>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</si>
  <si>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</si>
  <si>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</si>
  <si>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</si>
  <si>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</si>
  <si>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</si>
  <si>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</si>
  <si>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</si>
  <si>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</si>
  <si>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</si>
  <si>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</si>
  <si>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</si>
  <si>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</si>
  <si>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</si>
  <si>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</si>
  <si>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</si>
  <si>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</si>
  <si>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</si>
  <si>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</si>
  <si>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</si>
  <si>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</si>
  <si>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</si>
  <si>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</si>
  <si>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</si>
  <si>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</si>
  <si>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</si>
  <si>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</si>
  <si>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</si>
  <si>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</si>
  <si>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</si>
  <si>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</si>
  <si>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</si>
  <si>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</si>
  <si>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</si>
  <si>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</si>
  <si>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</si>
  <si>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</si>
  <si>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</si>
  <si>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</si>
  <si>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</si>
  <si>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</si>
  <si>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</si>
  <si>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</si>
  <si>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</si>
  <si>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</si>
  <si>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</si>
  <si>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</si>
  <si>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</si>
  <si>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</si>
  <si>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</si>
  <si>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</si>
  <si>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</si>
  <si>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</si>
  <si>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</si>
  <si>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</si>
  <si>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</si>
  <si>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</si>
  <si>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</si>
  <si>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</si>
  <si>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</si>
  <si>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</si>
  <si>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</si>
  <si>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</si>
  <si>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</si>
  <si>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</si>
  <si>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</si>
  <si>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</si>
  <si>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</si>
  <si>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</si>
  <si>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</si>
  <si>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</si>
  <si>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</si>
  <si>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</si>
  <si>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</si>
  <si>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</si>
  <si>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</si>
  <si>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</si>
  <si>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</si>
  <si>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</si>
  <si>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</si>
  <si>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</si>
  <si>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</si>
  <si>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</si>
  <si>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</si>
  <si>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</si>
  <si>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</si>
  <si>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</si>
  <si>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</si>
  <si>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</si>
  <si>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</si>
  <si>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</si>
  <si>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</si>
  <si>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</si>
  <si>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</si>
  <si>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</si>
  <si>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</si>
  <si>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</si>
  <si>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</si>
  <si>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</si>
  <si>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</si>
  <si>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</si>
  <si>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</si>
  <si>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</si>
  <si>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</si>
  <si>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</si>
  <si>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</si>
  <si>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</si>
  <si>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</si>
  <si>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</si>
  <si>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</si>
  <si>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</si>
  <si>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</si>
  <si>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</si>
  <si>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</si>
  <si>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</si>
  <si>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</si>
  <si>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</si>
  <si>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</si>
  <si>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</si>
  <si>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</si>
  <si>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</si>
  <si>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</si>
  <si>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</si>
  <si>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</si>
  <si>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</si>
  <si>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</si>
  <si>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</si>
  <si>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</si>
  <si>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</si>
  <si>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</si>
  <si>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</si>
  <si>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</si>
  <si>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</si>
  <si>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</si>
  <si>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</si>
  <si>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</si>
  <si>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</si>
  <si>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</si>
  <si>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</si>
  <si>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</si>
  <si>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</si>
  <si>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</si>
  <si>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</si>
  <si>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</si>
  <si>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</si>
  <si>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</si>
  <si>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</si>
  <si>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</si>
  <si>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</si>
  <si>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</si>
  <si>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</si>
  <si>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</si>
  <si>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</si>
  <si>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</si>
  <si>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</si>
  <si>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</si>
  <si>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</si>
  <si>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</si>
  <si>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</si>
  <si>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</si>
  <si>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</si>
  <si>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</si>
  <si>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</si>
  <si>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</si>
  <si>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</si>
  <si>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</si>
  <si>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</si>
  <si>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</si>
  <si>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</si>
  <si>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</si>
  <si>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</si>
  <si>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</si>
  <si>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</si>
  <si>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</si>
  <si>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</si>
  <si>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</si>
  <si>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</si>
  <si>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</si>
  <si>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</si>
  <si>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</si>
  <si>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</si>
  <si>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</si>
  <si>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</si>
  <si>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</si>
  <si>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</si>
  <si>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</si>
  <si>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</si>
  <si>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</si>
  <si>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</si>
  <si>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</si>
  <si>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</si>
  <si>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</si>
  <si>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</si>
  <si>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</si>
  <si>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</si>
  <si>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</si>
  <si>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</si>
  <si>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</si>
  <si>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</si>
  <si>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</si>
  <si>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</si>
  <si>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</si>
  <si>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</si>
  <si>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</si>
  <si>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</si>
  <si>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</si>
  <si>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</si>
  <si>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</si>
  <si>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</si>
  <si>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</si>
  <si>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</si>
  <si>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</si>
  <si>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</si>
  <si>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</si>
  <si>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</si>
  <si>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</si>
  <si>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</si>
  <si>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</si>
  <si>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</si>
  <si>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</si>
  <si>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</si>
  <si>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</si>
  <si>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</si>
  <si>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</si>
  <si>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</si>
  <si>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</si>
  <si>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</si>
  <si>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</si>
  <si>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</si>
  <si>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</si>
  <si>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</si>
  <si>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</si>
  <si>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</si>
  <si>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</si>
  <si>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</si>
  <si>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</si>
  <si>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</si>
  <si>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</si>
  <si>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</si>
  <si>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</si>
  <si>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</si>
  <si>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</si>
  <si>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</si>
  <si>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</si>
  <si>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</si>
  <si>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</si>
  <si>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</si>
  <si>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</si>
  <si>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</si>
  <si>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</si>
  <si>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</si>
  <si>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</si>
  <si>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</si>
  <si>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</si>
  <si>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</si>
  <si>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</si>
  <si>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</si>
  <si>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</si>
  <si>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</si>
  <si>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</si>
  <si>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</si>
  <si>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</si>
  <si>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</si>
  <si>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</si>
  <si>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</si>
  <si>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</si>
  <si>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</si>
  <si>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</si>
  <si>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</si>
  <si>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</si>
  <si>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</si>
  <si>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</si>
  <si>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</si>
  <si>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</si>
  <si>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</si>
  <si>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</si>
  <si>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</si>
  <si>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</si>
  <si>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</si>
  <si>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</si>
  <si>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</si>
  <si>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</si>
  <si>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</si>
  <si>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</si>
  <si>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</si>
  <si>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</si>
  <si>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</si>
  <si>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</si>
  <si>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</si>
  <si>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</si>
  <si>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</si>
  <si>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</si>
  <si>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</si>
  <si>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</si>
  <si>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</si>
  <si>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</si>
  <si>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</si>
  <si>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</si>
  <si>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</si>
  <si>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</si>
  <si>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</si>
  <si>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</si>
  <si>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</si>
  <si>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</si>
  <si>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</si>
  <si>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</si>
  <si>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</si>
  <si>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</si>
  <si>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</si>
  <si>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</si>
  <si>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</si>
  <si>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</si>
  <si>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</si>
  <si>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</si>
  <si>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</si>
  <si>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</si>
  <si>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</si>
  <si>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</si>
  <si>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</si>
  <si>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</si>
  <si>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</si>
  <si>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</si>
  <si>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</si>
  <si>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</si>
  <si>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</si>
  <si>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</si>
  <si>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</si>
  <si>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</si>
  <si>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</si>
  <si>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</si>
  <si>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</si>
  <si>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</si>
  <si>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</si>
  <si>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</si>
  <si>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</si>
  <si>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</si>
  <si>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</si>
  <si>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</si>
  <si>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</si>
  <si>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</si>
  <si>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</si>
  <si>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</si>
  <si>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</si>
  <si>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</si>
  <si>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</si>
  <si>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</si>
  <si>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</si>
  <si>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</si>
  <si>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</si>
  <si>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</si>
  <si>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</si>
  <si>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</si>
  <si>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</si>
  <si>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</si>
  <si>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</si>
  <si>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</si>
  <si>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</si>
  <si>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</si>
  <si>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</si>
  <si>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</si>
  <si>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</si>
  <si>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</si>
  <si>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</si>
  <si>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</si>
  <si>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</si>
  <si>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</si>
  <si>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</si>
  <si>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</si>
  <si>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</si>
  <si>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</si>
  <si>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</si>
  <si>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</si>
  <si>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</si>
  <si>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</si>
  <si>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</si>
  <si>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</si>
  <si>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</si>
  <si>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</si>
  <si>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</si>
  <si>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</si>
  <si>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</si>
  <si>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</si>
  <si>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</si>
  <si>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</si>
  <si>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</si>
  <si>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</si>
  <si>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</si>
  <si>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</si>
  <si>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</si>
  <si>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</si>
  <si>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</si>
  <si>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</si>
  <si>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</si>
  <si>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</si>
  <si>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</si>
  <si>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</si>
  <si>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</si>
  <si>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</si>
  <si>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</si>
  <si>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</si>
  <si>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</si>
  <si>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</si>
  <si>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</si>
  <si>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</si>
  <si>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</si>
  <si>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</si>
  <si>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</si>
  <si>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</si>
  <si>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</si>
  <si>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</si>
  <si>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</si>
  <si>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</si>
  <si>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</si>
  <si>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</si>
  <si>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</si>
  <si>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</si>
  <si>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</si>
  <si>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</si>
  <si>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</si>
  <si>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</si>
  <si>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</si>
  <si>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</si>
  <si>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</si>
  <si>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</si>
  <si>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</si>
  <si>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</si>
  <si>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</si>
  <si>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</si>
  <si>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</si>
  <si>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</si>
  <si>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</si>
  <si>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</si>
  <si>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</si>
  <si>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</si>
  <si>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</si>
  <si>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</si>
  <si>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</si>
  <si>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</si>
  <si>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</si>
  <si>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</si>
  <si>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</si>
  <si>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</si>
  <si>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</si>
  <si>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</si>
  <si>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</si>
  <si>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</si>
  <si>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</si>
  <si>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</si>
  <si>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</si>
  <si>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</si>
  <si>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</si>
  <si>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</si>
  <si>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</si>
  <si>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</si>
  <si>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</si>
  <si>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</si>
  <si>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</si>
  <si>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</si>
  <si>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</si>
  <si>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</si>
  <si>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</si>
  <si>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</si>
  <si>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</si>
  <si>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</si>
  <si>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</si>
  <si>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</si>
  <si>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</si>
  <si>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</si>
  <si>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</si>
  <si>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</si>
  <si>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</si>
  <si>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</si>
  <si>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</si>
  <si>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</si>
  <si>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</si>
  <si>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</si>
  <si>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</si>
  <si>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</si>
  <si>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</si>
  <si>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</si>
  <si>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</si>
  <si>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</si>
  <si>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</si>
  <si>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</si>
  <si>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</si>
  <si>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</si>
  <si>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</si>
  <si>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</si>
  <si>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</si>
  <si>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</si>
  <si>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</si>
  <si>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</si>
  <si>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</si>
  <si>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</si>
  <si>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</si>
  <si>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</si>
  <si>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</si>
  <si>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</si>
  <si>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</si>
  <si>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</si>
  <si>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</si>
  <si>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</si>
  <si>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</si>
  <si>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</si>
  <si>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</si>
  <si>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</si>
  <si>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</si>
  <si>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</si>
  <si>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</si>
  <si>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</si>
  <si>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</si>
  <si>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</si>
  <si>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</si>
  <si>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</si>
  <si>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</si>
  <si>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</si>
  <si>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</si>
  <si>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</si>
  <si>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</si>
  <si>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</si>
  <si>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</si>
  <si>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</si>
  <si>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</si>
  <si>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</si>
  <si>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</si>
  <si>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</si>
  <si>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</si>
  <si>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</si>
  <si>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</si>
  <si>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</si>
  <si>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</si>
  <si>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</si>
  <si>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</si>
  <si>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</si>
  <si>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</si>
  <si>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</si>
  <si>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</si>
  <si>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</si>
  <si>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</si>
  <si>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</si>
  <si>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</si>
  <si>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</si>
  <si>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</si>
  <si>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</si>
  <si>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</si>
  <si>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</si>
  <si>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</si>
  <si>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</si>
  <si>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</si>
  <si>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</si>
  <si>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</si>
  <si>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</si>
  <si>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</si>
  <si>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</si>
  <si>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</si>
  <si>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</si>
  <si>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</si>
  <si>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</si>
  <si>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</si>
  <si>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</si>
  <si>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</si>
  <si>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</si>
  <si>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</si>
  <si>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</si>
  <si>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</si>
  <si>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</si>
  <si>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</si>
  <si>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</si>
  <si>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</si>
  <si>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</si>
  <si>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</si>
  <si>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</si>
  <si>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</si>
  <si>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</si>
  <si>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</si>
  <si>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</si>
  <si>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</si>
  <si>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</si>
  <si>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</si>
  <si>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</si>
  <si>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</si>
  <si>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</si>
  <si>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</si>
  <si>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</si>
  <si>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</si>
  <si>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</si>
  <si>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</si>
  <si>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</si>
  <si>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</si>
  <si>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</si>
  <si>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</si>
  <si>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</si>
  <si>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</si>
  <si>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</si>
  <si>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</si>
  <si>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</si>
  <si>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</si>
  <si>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</si>
  <si>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</si>
  <si>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</si>
  <si>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</si>
  <si>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</si>
  <si>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</si>
  <si>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</si>
  <si>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</si>
  <si>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</si>
  <si>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</si>
  <si>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</si>
  <si>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</si>
  <si>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</si>
  <si>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</si>
  <si>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</si>
  <si>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</si>
  <si>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</si>
  <si>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</si>
  <si>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</si>
  <si>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</si>
  <si>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</si>
  <si>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</si>
  <si>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</si>
  <si>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</si>
  <si>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</si>
  <si>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</si>
  <si>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</si>
  <si>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</si>
  <si>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</si>
  <si>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</si>
  <si>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</si>
  <si>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</si>
  <si>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</si>
  <si>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</si>
  <si>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</si>
  <si>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</si>
  <si>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</si>
  <si>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</si>
  <si>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</si>
  <si>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</si>
  <si>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</si>
  <si>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</si>
  <si>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</si>
  <si>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</si>
  <si>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</si>
  <si>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</si>
  <si>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</si>
  <si>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</si>
  <si>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</si>
  <si>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</si>
  <si>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</si>
  <si>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</si>
  <si>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</si>
  <si>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</si>
  <si>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</si>
  <si>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</si>
  <si>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</si>
  <si>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</si>
  <si>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</si>
  <si>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</si>
  <si>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</si>
  <si>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</si>
  <si>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</si>
  <si>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</si>
  <si>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</si>
  <si>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</si>
  <si>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</si>
  <si>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</si>
  <si>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</si>
  <si>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</si>
  <si>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</si>
  <si>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</si>
  <si>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</si>
  <si>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</si>
  <si>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</si>
  <si>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</si>
  <si>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</si>
  <si>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</si>
  <si>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</si>
  <si>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</si>
  <si>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</si>
  <si>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</si>
  <si>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</si>
  <si>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</si>
  <si>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</si>
  <si>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</si>
  <si>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</si>
  <si>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</si>
  <si>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</si>
  <si>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</si>
  <si>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</si>
  <si>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</si>
  <si>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</si>
  <si>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</si>
  <si>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</si>
  <si>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</si>
  <si>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</si>
  <si>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</si>
  <si>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</si>
  <si>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</si>
  <si>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</si>
  <si>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</si>
  <si>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</si>
  <si>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</si>
  <si>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</si>
  <si>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</si>
  <si>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</si>
  <si>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</si>
  <si>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</si>
  <si>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</si>
  <si>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</si>
  <si>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</si>
  <si>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</si>
  <si>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</si>
  <si>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</si>
  <si>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</si>
  <si>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</si>
  <si>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</si>
  <si>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</si>
  <si>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</si>
  <si>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</si>
  <si>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</si>
  <si>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</si>
  <si>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</si>
  <si>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</si>
  <si>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</si>
  <si>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</si>
  <si>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</si>
  <si>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</si>
  <si>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</si>
  <si>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</si>
  <si>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</si>
  <si>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</si>
  <si>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</si>
  <si>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</si>
  <si>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</si>
  <si>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</si>
  <si>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</si>
  <si>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</si>
  <si>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</si>
  <si>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</si>
  <si>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</si>
  <si>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</si>
  <si>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</si>
  <si>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</si>
  <si>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</si>
  <si>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</si>
  <si>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</si>
  <si>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</si>
  <si>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</si>
  <si>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</si>
  <si>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</si>
  <si>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</si>
  <si>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</si>
  <si>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</si>
  <si>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</si>
  <si>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</si>
  <si>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</si>
  <si>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</si>
  <si>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</si>
  <si>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</si>
  <si>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</si>
  <si>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</si>
  <si>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</si>
  <si>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</si>
  <si>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</si>
  <si>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</si>
  <si>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</si>
  <si>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</si>
  <si>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</si>
  <si>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</si>
  <si>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</si>
  <si>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</si>
  <si>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</si>
  <si>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</si>
  <si>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</si>
  <si>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</si>
  <si>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</si>
  <si>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</si>
  <si>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</si>
  <si>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</si>
  <si>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</si>
  <si>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</si>
  <si>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</si>
  <si>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</si>
  <si>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</si>
  <si>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</si>
  <si>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</si>
  <si>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</si>
  <si>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</si>
  <si>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</si>
  <si>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</si>
  <si>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</si>
  <si>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</si>
  <si>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</si>
  <si>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</si>
  <si>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</si>
  <si>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</si>
  <si>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</si>
  <si>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</si>
  <si>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</si>
  <si>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</si>
  <si>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</si>
  <si>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</si>
  <si>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</si>
  <si>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</si>
  <si>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</si>
  <si>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</si>
  <si>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</si>
  <si>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</si>
  <si>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</si>
  <si>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</si>
  <si>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</si>
  <si>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</si>
  <si>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</si>
  <si>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</si>
  <si>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</si>
  <si>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</si>
  <si>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</si>
  <si>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</si>
  <si>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</si>
  <si>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</si>
  <si>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</si>
  <si>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</si>
  <si>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</si>
  <si>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</si>
  <si>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</si>
  <si>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</si>
  <si>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</si>
  <si>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</si>
  <si>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</si>
  <si>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</si>
  <si>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</si>
  <si>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</si>
  <si>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</si>
  <si>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</si>
  <si>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</si>
  <si>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</si>
  <si>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</si>
  <si>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</si>
  <si>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</si>
  <si>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</si>
  <si>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</si>
  <si>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</si>
  <si>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</si>
  <si>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</si>
  <si>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</si>
  <si>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</si>
  <si>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</si>
  <si>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</si>
  <si>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</si>
  <si>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</si>
  <si>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</si>
  <si>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</si>
  <si>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</si>
  <si>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</si>
  <si>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</si>
  <si>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</si>
  <si>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</si>
  <si>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</si>
  <si>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</si>
  <si>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</si>
  <si>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</si>
  <si>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</si>
  <si>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</si>
  <si>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</si>
  <si>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</si>
  <si>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</si>
  <si>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</si>
  <si>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</si>
  <si>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</si>
  <si>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</si>
  <si>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</si>
  <si>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</si>
  <si>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</si>
  <si>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</si>
  <si>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</si>
  <si>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</si>
  <si>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</si>
  <si>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</si>
  <si>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</si>
  <si>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</si>
  <si>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</si>
  <si>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</si>
  <si>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</si>
  <si>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</si>
  <si>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</si>
  <si>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</si>
  <si>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</si>
  <si>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</si>
  <si>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</si>
  <si>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</si>
  <si>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</si>
  <si>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</si>
  <si>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</si>
  <si>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</si>
  <si>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</si>
  <si>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</si>
  <si>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</si>
  <si>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</si>
  <si>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</si>
  <si>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</si>
  <si>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</si>
  <si>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</si>
  <si>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</si>
  <si>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</si>
  <si>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</si>
  <si>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</si>
  <si>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</si>
  <si>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</si>
  <si>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</si>
  <si>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</si>
  <si>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</si>
  <si>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</si>
  <si>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</si>
  <si>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</si>
  <si>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</si>
  <si>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</si>
  <si>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</si>
  <si>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</si>
  <si>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</si>
  <si>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</si>
  <si>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</si>
  <si>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</si>
  <si>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</si>
  <si>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</si>
  <si>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</si>
  <si>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</si>
  <si>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</si>
  <si>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</si>
  <si>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</si>
  <si>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</si>
  <si>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</si>
  <si>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</si>
  <si>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</si>
  <si>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</si>
  <si>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</si>
  <si>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</si>
  <si>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</si>
  <si>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</si>
  <si>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</si>
  <si>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</si>
  <si>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</si>
  <si>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</si>
  <si>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</si>
  <si>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</si>
  <si>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</si>
  <si>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</si>
  <si>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</si>
  <si>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</si>
  <si>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</si>
  <si>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</si>
  <si>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</si>
  <si>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</si>
  <si>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</si>
  <si>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</si>
  <si>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</si>
  <si>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</si>
  <si>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</si>
  <si>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</si>
  <si>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</si>
  <si>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</si>
  <si>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</si>
  <si>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</si>
  <si>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</si>
  <si>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</si>
  <si>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</si>
  <si>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</si>
  <si>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</si>
  <si>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</si>
  <si>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</si>
  <si>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</si>
  <si>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</si>
  <si>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</si>
  <si>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</si>
  <si>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</si>
  <si>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</si>
  <si>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</si>
  <si>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</si>
  <si>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</si>
  <si>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</si>
  <si>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</si>
  <si>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</si>
  <si>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</si>
  <si>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</si>
  <si>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</si>
  <si>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</si>
  <si>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</si>
  <si>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</si>
  <si>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</si>
  <si>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</si>
  <si>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</si>
  <si>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</si>
  <si>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</si>
  <si>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</si>
  <si>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</si>
  <si>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</si>
  <si>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</si>
  <si>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</si>
  <si>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</si>
  <si>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</si>
  <si>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</si>
  <si>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</si>
  <si>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</si>
  <si>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</si>
  <si>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</si>
  <si>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</si>
  <si>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</si>
  <si>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</si>
  <si>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</si>
  <si>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</si>
  <si>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</si>
  <si>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</si>
  <si>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</si>
  <si>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</si>
  <si>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</si>
  <si>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</si>
  <si>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</si>
  <si>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</si>
  <si>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</si>
  <si>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</si>
  <si>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</si>
  <si>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</si>
  <si>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</si>
  <si>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</si>
  <si>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</si>
  <si>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</si>
  <si>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</si>
  <si>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</si>
  <si>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</si>
  <si>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</si>
  <si>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</si>
  <si>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</si>
  <si>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</si>
  <si>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</si>
  <si>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</si>
  <si>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</si>
  <si>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</si>
  <si>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</si>
  <si>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</si>
  <si>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</si>
  <si>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</si>
  <si>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</si>
  <si>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</si>
  <si>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</si>
  <si>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</si>
  <si>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</si>
  <si>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</si>
  <si>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</si>
  <si>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</si>
  <si>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</si>
  <si>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</si>
  <si>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</si>
  <si>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</si>
  <si>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</si>
  <si>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</si>
  <si>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</si>
  <si>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</si>
  <si>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</si>
  <si>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</si>
  <si>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</si>
  <si>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</si>
  <si>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</si>
  <si>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</si>
  <si>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</si>
  <si>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</si>
  <si>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</si>
  <si>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</si>
  <si>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</si>
  <si>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</si>
  <si>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</si>
  <si>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</si>
  <si>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</si>
  <si>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</si>
  <si>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</si>
  <si>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</si>
  <si>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</si>
  <si>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</si>
  <si>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</si>
  <si>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</si>
  <si>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</si>
  <si>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</si>
  <si>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</si>
  <si>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</si>
  <si>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</si>
  <si>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</si>
  <si>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</si>
  <si>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</si>
  <si>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</si>
  <si>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</si>
  <si>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</si>
  <si>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</si>
  <si>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</si>
  <si>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</si>
  <si>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</si>
  <si>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</si>
  <si>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</si>
  <si>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</si>
  <si>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</si>
  <si>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</si>
  <si>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</si>
  <si>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</si>
  <si>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</si>
  <si>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</si>
  <si>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</si>
  <si>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</si>
  <si>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</si>
  <si>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</si>
  <si>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</si>
  <si>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</si>
  <si>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</si>
  <si>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</si>
  <si>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</si>
  <si>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</si>
  <si>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</si>
  <si>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</si>
  <si>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</si>
  <si>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</si>
  <si>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</si>
  <si>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</si>
  <si>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</si>
  <si>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</si>
  <si>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</si>
  <si>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</si>
  <si>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</si>
  <si>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</si>
  <si>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</si>
  <si>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</si>
  <si>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</si>
  <si>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</si>
  <si>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</si>
  <si>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</si>
  <si>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</si>
  <si>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</si>
  <si>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</si>
  <si>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</si>
  <si>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</si>
  <si>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</si>
  <si>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</si>
  <si>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</si>
  <si>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</si>
  <si>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</si>
  <si>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</si>
  <si>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</si>
  <si>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</si>
  <si>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</si>
  <si>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</si>
  <si>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</si>
  <si>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</si>
  <si>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</si>
  <si>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</si>
  <si>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</si>
  <si>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</si>
  <si>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</si>
  <si>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</si>
  <si>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</si>
  <si>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</si>
  <si>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</si>
  <si>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</si>
  <si>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</si>
  <si>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</si>
  <si>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</si>
  <si>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</si>
  <si>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</si>
  <si>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</si>
  <si>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</si>
  <si>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</si>
  <si>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</si>
  <si>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</si>
  <si>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</si>
  <si>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</si>
  <si>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</si>
  <si>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</si>
  <si>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</si>
  <si>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</si>
  <si>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</si>
  <si>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</si>
  <si>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</si>
  <si>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</si>
  <si>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</si>
  <si>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</si>
  <si>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</si>
  <si>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</si>
  <si>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</si>
  <si>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</si>
  <si>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</si>
  <si>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</si>
  <si>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</si>
  <si>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</si>
  <si>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</si>
  <si>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</si>
  <si>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</si>
  <si>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</si>
  <si>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</si>
  <si>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</si>
  <si>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</si>
  <si>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</si>
  <si>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</si>
  <si>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</si>
  <si>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</si>
  <si>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</si>
  <si>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</si>
  <si>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</si>
  <si>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</si>
  <si>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</si>
  <si>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</si>
  <si>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</si>
  <si>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</si>
  <si>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</si>
  <si>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</si>
  <si>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</si>
  <si>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</si>
  <si>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</si>
  <si>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</si>
  <si>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</si>
  <si>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</si>
  <si>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</si>
  <si>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</si>
  <si>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</si>
  <si>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</si>
  <si>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</si>
  <si>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</si>
  <si>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</si>
  <si>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</si>
  <si>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</si>
  <si>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</si>
  <si>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</si>
  <si>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</si>
  <si>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</si>
  <si>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</si>
  <si>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</si>
  <si>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</si>
  <si>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</si>
  <si>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</si>
  <si>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</si>
  <si>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</si>
  <si>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</si>
  <si>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</si>
  <si>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</si>
  <si>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</si>
  <si>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</si>
  <si>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</si>
  <si>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</si>
  <si>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</si>
  <si>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</si>
  <si>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</si>
  <si>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</si>
  <si>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</si>
  <si>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</si>
  <si>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</si>
  <si>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</si>
  <si>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</si>
  <si>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</si>
  <si>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</si>
  <si>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</si>
  <si>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</si>
  <si>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</si>
  <si>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</si>
  <si>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</si>
  <si>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</si>
  <si>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</si>
  <si>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</si>
  <si>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</si>
  <si>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</si>
  <si>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</si>
  <si>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</si>
  <si>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</si>
  <si>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</si>
  <si>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</si>
  <si>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</si>
  <si>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</si>
  <si>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</si>
  <si>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</si>
  <si>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</si>
  <si>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</si>
  <si>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</si>
  <si>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</si>
  <si>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</si>
  <si>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</si>
  <si>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</si>
  <si>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</si>
  <si>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</si>
  <si>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</si>
  <si>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</si>
  <si>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</si>
  <si>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</si>
  <si>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</si>
  <si>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</si>
  <si>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</si>
  <si>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</si>
  <si>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</si>
  <si>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</si>
  <si>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</si>
  <si>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</si>
  <si>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</si>
  <si>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</si>
  <si>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</si>
  <si>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</si>
  <si>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</si>
  <si>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</si>
  <si>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</si>
  <si>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</si>
  <si>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</si>
  <si>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</si>
  <si>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</si>
  <si>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</si>
  <si>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</si>
  <si>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</si>
  <si>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</si>
  <si>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</si>
  <si>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</si>
  <si>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</si>
  <si>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</si>
  <si>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</si>
  <si>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</si>
  <si>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</si>
  <si>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</si>
  <si>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</si>
  <si>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</si>
  <si>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</si>
  <si>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</si>
  <si>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</si>
  <si>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</si>
  <si>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</si>
  <si>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</si>
  <si>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</si>
  <si>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</si>
  <si>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</si>
  <si>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</si>
  <si>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</si>
  <si>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</si>
  <si>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</si>
  <si>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</si>
  <si>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</si>
  <si>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</si>
  <si>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</si>
  <si>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</si>
  <si>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</si>
  <si>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</si>
  <si>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</si>
  <si>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</si>
  <si>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</si>
  <si>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</si>
  <si>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</si>
  <si>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</si>
  <si>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</si>
  <si>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</si>
  <si>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</si>
  <si>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</si>
  <si>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</si>
  <si>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</si>
  <si>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</si>
  <si>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</si>
  <si>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</si>
  <si>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</si>
  <si>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</si>
  <si>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</si>
  <si>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</si>
  <si>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</si>
  <si>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</si>
  <si>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</si>
  <si>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</si>
  <si>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</si>
  <si>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</si>
  <si>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</si>
  <si>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</si>
  <si>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</si>
  <si>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</si>
  <si>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</si>
  <si>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</si>
  <si>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</si>
  <si>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</si>
  <si>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</si>
  <si>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</si>
  <si>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</si>
  <si>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</si>
  <si>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</si>
  <si>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</si>
  <si>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</si>
  <si>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</si>
  <si>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</si>
  <si>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</si>
  <si>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</si>
  <si>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</si>
  <si>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</si>
  <si>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</si>
  <si>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</si>
  <si>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</si>
  <si>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</si>
  <si>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</si>
  <si>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</si>
  <si>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</si>
  <si>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</si>
  <si>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</si>
  <si>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</si>
  <si>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</si>
  <si>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</si>
  <si>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</si>
  <si>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</si>
  <si>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</si>
  <si>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</si>
  <si>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</si>
  <si>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</si>
  <si>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</si>
  <si>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</si>
  <si>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</si>
  <si>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</si>
  <si>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</si>
  <si>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</si>
  <si>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</si>
  <si>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</si>
  <si>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</si>
  <si>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</si>
  <si>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</si>
  <si>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</si>
  <si>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</si>
  <si>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</si>
  <si>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</si>
  <si>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</si>
  <si>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</si>
  <si>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</si>
  <si>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</si>
  <si>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</si>
  <si>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</si>
  <si>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</si>
  <si>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</si>
  <si>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</si>
  <si>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</si>
  <si>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</si>
  <si>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</si>
  <si>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</si>
  <si>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</si>
  <si>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</si>
  <si>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</si>
  <si>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</si>
  <si>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</si>
  <si>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</si>
  <si>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</si>
  <si>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</si>
  <si>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</si>
  <si>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</si>
  <si>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</si>
  <si>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</si>
  <si>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</si>
  <si>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</si>
  <si>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</si>
  <si>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</si>
  <si>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</si>
  <si>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</si>
  <si>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</si>
  <si>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</si>
  <si>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</si>
  <si>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</si>
  <si>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</si>
  <si>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</si>
  <si>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</si>
  <si>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</si>
  <si>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</si>
  <si>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</si>
  <si>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</si>
  <si>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</si>
  <si>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</si>
  <si>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</si>
  <si>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</si>
  <si>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</si>
  <si>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</si>
  <si>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</si>
  <si>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</si>
  <si>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</si>
  <si>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</si>
  <si>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</si>
  <si>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</si>
  <si>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</si>
  <si>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</si>
  <si>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</si>
  <si>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</si>
  <si>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</si>
  <si>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</si>
  <si>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</si>
  <si>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</si>
  <si>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</si>
  <si>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</si>
  <si>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</si>
  <si>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</si>
  <si>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</si>
  <si>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</si>
  <si>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</si>
  <si>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</si>
  <si>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</si>
  <si>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</si>
  <si>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</si>
  <si>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</si>
  <si>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</si>
  <si>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</si>
  <si>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</si>
  <si>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</si>
  <si>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</si>
  <si>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</si>
  <si>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</si>
  <si>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</si>
  <si>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</si>
  <si>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</si>
  <si>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</si>
  <si>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</si>
  <si>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</si>
  <si>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</si>
  <si>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</si>
  <si>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</si>
  <si>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</si>
  <si>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</si>
  <si>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</si>
  <si>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</si>
  <si>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</si>
  <si>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</si>
  <si>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</si>
  <si>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</si>
  <si>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</si>
  <si>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</si>
  <si>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</si>
  <si>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</si>
  <si>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</si>
  <si>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</si>
  <si>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</si>
  <si>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</si>
  <si>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</si>
  <si>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</si>
  <si>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</si>
  <si>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</si>
  <si>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</si>
  <si>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</si>
  <si>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</si>
  <si>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</si>
  <si>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</si>
  <si>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</si>
  <si>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</si>
  <si>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</si>
  <si>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</si>
  <si>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</si>
  <si>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</si>
  <si>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</si>
  <si>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</si>
  <si>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</si>
  <si>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</si>
  <si>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</si>
  <si>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</si>
  <si>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</si>
  <si>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</si>
  <si>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</si>
  <si>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</si>
  <si>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</si>
  <si>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</si>
  <si>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</si>
  <si>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</si>
  <si>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</si>
  <si>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</si>
  <si>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</si>
  <si>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</si>
  <si>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</si>
  <si>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</si>
  <si>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</si>
  <si>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</si>
  <si>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</si>
  <si>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</si>
  <si>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</si>
  <si>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</si>
  <si>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</si>
  <si>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</si>
  <si>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</si>
  <si>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</si>
  <si>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</si>
  <si>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</si>
  <si>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</si>
  <si>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</si>
  <si>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</si>
  <si>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</si>
  <si>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</si>
  <si>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</si>
  <si>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</si>
  <si>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</si>
  <si>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</si>
  <si>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</si>
  <si>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</si>
  <si>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</si>
  <si>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</si>
  <si>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</si>
  <si>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</si>
  <si>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</si>
  <si>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</si>
  <si>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</si>
  <si>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</si>
  <si>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</si>
  <si>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</si>
  <si>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</si>
  <si>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</si>
  <si>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</si>
  <si>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</si>
  <si>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</si>
  <si>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</si>
  <si>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</si>
  <si>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</si>
  <si>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</si>
  <si>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</si>
  <si>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</si>
  <si>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</si>
  <si>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</si>
  <si>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</si>
  <si>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</si>
  <si>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</si>
  <si>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</si>
  <si>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</si>
  <si>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</si>
  <si>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</si>
  <si>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</si>
  <si>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</si>
  <si>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</si>
  <si>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</si>
  <si>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</si>
  <si>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</si>
  <si>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</si>
  <si>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</si>
  <si>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</si>
  <si>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</si>
  <si>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</si>
  <si>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</si>
  <si>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</si>
  <si>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</si>
  <si>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</si>
  <si>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</si>
  <si>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</si>
  <si>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</si>
  <si>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</si>
  <si>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</si>
  <si>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</si>
  <si>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</si>
  <si>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</si>
  <si>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</si>
  <si>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</si>
  <si>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</si>
  <si>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</si>
  <si>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</si>
  <si>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</si>
  <si>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</si>
  <si>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</si>
  <si>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</si>
  <si>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</si>
  <si>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</si>
  <si>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</si>
  <si>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</si>
  <si>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</si>
  <si>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</si>
  <si>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</si>
  <si>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</si>
  <si>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</si>
  <si>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</si>
  <si>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</si>
  <si>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</si>
  <si>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</si>
  <si>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</si>
  <si>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</si>
  <si>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</si>
  <si>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</si>
  <si>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</si>
  <si>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</si>
  <si>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</si>
  <si>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</si>
  <si>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</si>
  <si>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</si>
  <si>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</si>
  <si>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</si>
  <si>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</si>
  <si>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</si>
  <si>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</si>
  <si>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</si>
  <si>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</si>
  <si>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</si>
  <si>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</si>
  <si>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</si>
  <si>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</si>
  <si>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</si>
  <si>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</si>
  <si>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</si>
  <si>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</si>
  <si>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</si>
  <si>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</si>
  <si>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</si>
  <si>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</si>
  <si>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</si>
  <si>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</si>
  <si>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</si>
  <si>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</si>
  <si>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</si>
  <si>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</si>
  <si>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</si>
  <si>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</si>
  <si>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</si>
  <si>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</si>
  <si>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</si>
  <si>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</si>
  <si>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</si>
  <si>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</si>
  <si>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</si>
  <si>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</si>
  <si>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</si>
  <si>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</si>
  <si>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</si>
  <si>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</si>
  <si>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</si>
  <si>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</si>
  <si>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</si>
  <si>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</si>
  <si>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</si>
  <si>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</si>
  <si>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</si>
  <si>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</si>
  <si>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</si>
  <si>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</si>
  <si>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</si>
  <si>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</si>
  <si>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</si>
  <si>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</si>
  <si>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</si>
  <si>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</si>
  <si>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</si>
  <si>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</si>
  <si>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</si>
  <si>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</si>
  <si>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</si>
  <si>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</si>
  <si>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</si>
  <si>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</si>
  <si>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</si>
  <si>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</si>
  <si>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</si>
  <si>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</si>
  <si>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</si>
  <si>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</si>
  <si>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</si>
  <si>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</si>
  <si>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</si>
  <si>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</si>
  <si>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</si>
  <si>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</si>
  <si>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</si>
  <si>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</si>
  <si>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</si>
  <si>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</si>
  <si>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</si>
  <si>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</si>
  <si>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</si>
  <si>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</si>
  <si>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</si>
  <si>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</si>
  <si>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</si>
  <si>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</si>
  <si>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</si>
  <si>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</si>
  <si>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</si>
  <si>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</si>
  <si>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</si>
  <si>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</si>
  <si>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</si>
  <si>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</si>
  <si>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</si>
  <si>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</si>
  <si>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</si>
  <si>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</si>
  <si>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</si>
  <si>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</si>
  <si>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</si>
  <si>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</si>
  <si>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</si>
  <si>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</si>
  <si>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</si>
  <si>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</si>
  <si>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</si>
  <si>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</si>
  <si>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</si>
  <si>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</si>
  <si>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</si>
  <si>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</si>
  <si>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</si>
  <si>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</si>
  <si>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</si>
  <si>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</si>
  <si>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</si>
  <si>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</si>
  <si>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</si>
  <si>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</si>
  <si>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</si>
  <si>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</si>
  <si>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</si>
  <si>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</si>
  <si>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</si>
  <si>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</si>
  <si>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</si>
  <si>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</si>
  <si>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</si>
  <si>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</si>
  <si>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</si>
  <si>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</si>
  <si>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</si>
  <si>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</si>
  <si>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</si>
  <si>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</si>
  <si>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</si>
  <si>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</si>
  <si>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</si>
  <si>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</si>
  <si>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</si>
  <si>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</si>
  <si>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</si>
  <si>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</si>
  <si>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</si>
  <si>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</si>
  <si>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</si>
  <si>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</si>
  <si>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</si>
  <si>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</si>
  <si>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</si>
  <si>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</si>
  <si>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</si>
  <si>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</si>
  <si>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</si>
  <si>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</si>
  <si>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</si>
  <si>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</si>
  <si>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</si>
  <si>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</si>
  <si>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</si>
  <si>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</si>
  <si>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</si>
  <si>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</si>
  <si>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</si>
  <si>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</si>
  <si>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</si>
  <si>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</si>
  <si>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</si>
  <si>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</si>
  <si>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</si>
  <si>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</si>
  <si>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</si>
  <si>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</si>
  <si>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</si>
  <si>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</si>
  <si>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</si>
  <si>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</si>
  <si>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</si>
  <si>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</si>
  <si>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</si>
  <si>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</si>
  <si>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</si>
  <si>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</si>
  <si>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</si>
  <si>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</si>
  <si>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</si>
  <si>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</si>
  <si>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</si>
  <si>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</si>
  <si>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</si>
  <si>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</si>
  <si>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</si>
  <si>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</si>
  <si>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</si>
  <si>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</si>
  <si>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</si>
  <si>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</si>
  <si>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</si>
  <si>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</si>
  <si>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</si>
  <si>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</si>
  <si>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</si>
  <si>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</si>
  <si>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</si>
  <si>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</si>
  <si>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</si>
  <si>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</si>
  <si>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</si>
  <si>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</si>
  <si>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</si>
  <si>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</si>
  <si>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</si>
  <si>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</si>
  <si>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</si>
  <si>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</si>
  <si>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</si>
  <si>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</si>
  <si>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</si>
  <si>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</si>
  <si>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</si>
  <si>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</si>
  <si>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</si>
  <si>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</si>
  <si>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</si>
  <si>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</si>
  <si>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</si>
  <si>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</si>
  <si>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</si>
  <si>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</si>
  <si>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</si>
  <si>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</si>
  <si>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</si>
  <si>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</si>
  <si>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</si>
  <si>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</si>
  <si>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</si>
  <si>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</si>
  <si>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</si>
  <si>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</si>
  <si>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</si>
  <si>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</si>
  <si>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</si>
  <si>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</si>
  <si>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</si>
  <si>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</si>
  <si>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</si>
  <si>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</si>
  <si>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</si>
  <si>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</si>
  <si>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</si>
  <si>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</si>
  <si>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</si>
  <si>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</si>
  <si>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</si>
  <si>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</si>
  <si>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</si>
  <si>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</si>
  <si>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</si>
  <si>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</si>
  <si>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</si>
  <si>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</si>
  <si>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</si>
  <si>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</si>
  <si>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</si>
  <si>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</si>
  <si>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</si>
  <si>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</si>
  <si>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</si>
  <si>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</si>
  <si>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</si>
  <si>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</si>
  <si>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</si>
  <si>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</si>
  <si>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</si>
  <si>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</si>
  <si>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</si>
  <si>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</si>
  <si>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</si>
  <si>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</si>
  <si>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</si>
  <si>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</si>
  <si>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</si>
  <si>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</si>
  <si>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</si>
  <si>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</si>
  <si>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</si>
  <si>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</si>
  <si>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</si>
  <si>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</si>
  <si>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</si>
  <si>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</si>
  <si>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</si>
  <si>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</si>
  <si>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</si>
  <si>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</si>
  <si>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</si>
  <si>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</si>
  <si>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</si>
  <si>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</si>
  <si>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</si>
  <si>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</si>
  <si>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</si>
  <si>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</si>
  <si>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</si>
  <si>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</si>
  <si>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</si>
  <si>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</si>
  <si>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</si>
  <si>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</si>
  <si>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</si>
  <si>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</si>
  <si>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</si>
  <si>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</si>
  <si>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</si>
  <si>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</si>
  <si>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</si>
  <si>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</si>
  <si>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</si>
  <si>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</si>
  <si>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</si>
  <si>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</si>
  <si>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</si>
  <si>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</si>
  <si>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</si>
  <si>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</si>
  <si>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</si>
  <si>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</si>
  <si>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</si>
  <si>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</si>
  <si>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</si>
  <si>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</si>
  <si>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</si>
  <si>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</si>
  <si>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</si>
  <si>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</si>
  <si>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</si>
  <si>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</si>
  <si>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</si>
  <si>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</si>
  <si>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</si>
  <si>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</si>
  <si>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</si>
  <si>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</si>
  <si>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</si>
  <si>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</si>
  <si>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</si>
  <si>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</si>
  <si>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</si>
  <si>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</si>
  <si>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</si>
  <si>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</si>
  <si>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</si>
  <si>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</si>
  <si>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</si>
  <si>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</si>
  <si>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</si>
  <si>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</si>
  <si>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</si>
  <si>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</si>
  <si>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</si>
  <si>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</si>
  <si>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</si>
  <si>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</si>
  <si>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</si>
  <si>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</si>
  <si>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</si>
  <si>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</si>
  <si>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</si>
  <si>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</si>
  <si>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</si>
  <si>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</si>
  <si>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</si>
  <si>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</si>
  <si>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</si>
  <si>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</si>
  <si>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</si>
  <si>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</si>
  <si>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</si>
  <si>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</si>
  <si>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</si>
  <si>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</si>
  <si>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</si>
  <si>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</si>
  <si>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</si>
  <si>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</si>
  <si>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</si>
  <si>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</si>
  <si>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</si>
  <si>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</si>
  <si>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</si>
  <si>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</si>
  <si>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</si>
  <si>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</si>
  <si>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</si>
  <si>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</si>
  <si>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</si>
  <si>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</si>
  <si>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</si>
  <si>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</si>
  <si>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</si>
  <si>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</si>
  <si>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</si>
  <si>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</si>
  <si>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</si>
  <si>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</si>
  <si>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</si>
  <si>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</si>
  <si>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</si>
  <si>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</si>
  <si>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</si>
  <si>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</si>
  <si>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</si>
  <si>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</si>
  <si>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</si>
  <si>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</si>
  <si>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</si>
  <si>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</si>
  <si>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</si>
  <si>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</si>
  <si>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</si>
  <si>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</si>
  <si>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</si>
  <si>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</si>
  <si>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</si>
  <si>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</si>
  <si>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</si>
  <si>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</si>
  <si>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</si>
  <si>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</si>
  <si>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</si>
  <si>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</si>
  <si>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</si>
  <si>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</si>
  <si>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</si>
  <si>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</si>
  <si>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</si>
  <si>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</si>
  <si>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</si>
  <si>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</si>
  <si>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</si>
  <si>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</si>
  <si>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</si>
  <si>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</si>
  <si>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</si>
  <si>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</si>
  <si>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</si>
  <si>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</si>
  <si>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</si>
  <si>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</si>
  <si>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</si>
  <si>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</si>
  <si>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</si>
  <si>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</si>
  <si>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</si>
  <si>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</si>
  <si>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</si>
  <si>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</si>
  <si>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</si>
  <si>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</si>
  <si>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</si>
  <si>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</si>
  <si>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</si>
  <si>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</si>
  <si>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</si>
  <si>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</si>
  <si>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</si>
  <si>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</si>
  <si>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</si>
  <si>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</si>
  <si>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</si>
  <si>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</si>
  <si>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</si>
  <si>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</si>
  <si>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</si>
  <si>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</si>
  <si>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</si>
  <si>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</si>
  <si>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</si>
  <si>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</si>
  <si>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</si>
  <si>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</si>
  <si>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</si>
  <si>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</si>
  <si>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</si>
  <si>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</si>
  <si>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</si>
  <si>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</si>
  <si>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</si>
  <si>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</si>
  <si>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</si>
  <si>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</si>
  <si>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</si>
  <si>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</si>
  <si>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</si>
  <si>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</si>
  <si>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</si>
  <si>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</si>
  <si>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</si>
  <si>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</si>
  <si>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</si>
  <si>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</si>
  <si>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</si>
  <si>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</si>
  <si>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</si>
  <si>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</si>
  <si>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</si>
  <si>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</si>
  <si>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</si>
  <si>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</si>
  <si>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</si>
  <si>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</si>
  <si>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</si>
  <si>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</si>
  <si>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</si>
  <si>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</si>
  <si>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</si>
  <si>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</si>
  <si>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</si>
  <si>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</si>
  <si>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</si>
  <si>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</si>
  <si>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</si>
  <si>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</si>
  <si>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</si>
  <si>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</si>
  <si>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</si>
  <si>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</si>
  <si>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</si>
  <si>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</si>
  <si>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</si>
  <si>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</si>
  <si>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</si>
  <si>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</si>
  <si>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</si>
  <si>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</si>
  <si>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</si>
  <si>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</si>
  <si>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</si>
  <si>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</si>
  <si>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</si>
  <si>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</si>
  <si>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</si>
  <si>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</si>
  <si>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</si>
  <si>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</si>
  <si>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</si>
  <si>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</si>
  <si>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</si>
  <si>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</si>
  <si>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</si>
  <si>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</si>
  <si>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</si>
  <si>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</si>
  <si>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</si>
  <si>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</si>
  <si>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</si>
  <si>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</si>
  <si>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</si>
  <si>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</si>
  <si>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</si>
  <si>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</si>
  <si>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</si>
  <si>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</si>
  <si>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</si>
  <si>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</si>
  <si>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</si>
  <si>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</si>
  <si>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</si>
  <si>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</si>
  <si>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</si>
  <si>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</si>
  <si>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</si>
  <si>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</si>
  <si>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</si>
  <si>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</si>
  <si>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</si>
  <si>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</si>
  <si>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</si>
  <si>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</si>
  <si>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</si>
  <si>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</si>
  <si>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</si>
  <si>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</si>
  <si>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</si>
  <si>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</si>
  <si>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</si>
  <si>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</si>
  <si>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</si>
  <si>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</si>
  <si>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</si>
  <si>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</si>
  <si>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</si>
  <si>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</si>
  <si>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</si>
  <si>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</si>
  <si>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</si>
  <si>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</si>
  <si>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</si>
  <si>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</si>
  <si>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</si>
  <si>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</si>
  <si>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</si>
  <si>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</si>
  <si>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</si>
  <si>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</si>
  <si>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</si>
  <si>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</si>
  <si>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</si>
  <si>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</si>
  <si>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</si>
  <si>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</si>
  <si>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</si>
  <si>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</si>
  <si>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</si>
  <si>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</si>
  <si>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</si>
  <si>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</si>
  <si>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</si>
  <si>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</si>
  <si>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</si>
  <si>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</si>
  <si>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</si>
  <si>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</si>
  <si>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</si>
  <si>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</si>
  <si>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</si>
  <si>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</si>
  <si>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</si>
  <si>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</si>
  <si>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</si>
  <si>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</si>
  <si>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</si>
  <si>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</si>
  <si>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</si>
  <si>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</si>
  <si>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</si>
  <si>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</si>
  <si>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</si>
  <si>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</si>
  <si>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</si>
  <si>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</si>
  <si>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</si>
  <si>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</si>
  <si>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</si>
  <si>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</si>
  <si>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</si>
  <si>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</si>
  <si>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</si>
  <si>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</si>
  <si>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</si>
  <si>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</si>
  <si>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</si>
  <si>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</si>
  <si>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</si>
  <si>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</si>
  <si>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</si>
  <si>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</si>
  <si>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</si>
  <si>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</si>
  <si>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</si>
  <si>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</si>
  <si>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</si>
  <si>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</si>
  <si>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</si>
  <si>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</si>
  <si>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</si>
  <si>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</si>
  <si>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</si>
  <si>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</si>
  <si>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</si>
  <si>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</si>
  <si>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</si>
  <si>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</si>
  <si>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</si>
  <si>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</si>
  <si>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</si>
  <si>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</si>
  <si>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</si>
  <si>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</si>
  <si>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</si>
  <si>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</si>
  <si>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</si>
  <si>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</si>
  <si>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</si>
  <si>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</si>
  <si>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</si>
  <si>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</si>
  <si>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</si>
  <si>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</si>
  <si>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</si>
  <si>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</si>
  <si>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</si>
  <si>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</si>
  <si>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</si>
  <si>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</si>
  <si>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</si>
  <si>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</si>
  <si>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</si>
  <si>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</si>
  <si>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</si>
  <si>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</si>
  <si>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</si>
  <si>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</si>
  <si>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</si>
  <si>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</si>
  <si>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</si>
  <si>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</si>
  <si>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</si>
  <si>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</si>
  <si>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</si>
  <si>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</si>
  <si>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</si>
  <si>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</si>
  <si>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</si>
  <si>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</si>
  <si>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</si>
  <si>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</si>
  <si>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</si>
  <si>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</si>
  <si>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</si>
  <si>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</si>
  <si>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</si>
  <si>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</si>
  <si>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</si>
  <si>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</si>
  <si>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</si>
  <si>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</si>
  <si>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</si>
  <si>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</si>
  <si>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</si>
  <si>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</si>
  <si>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</si>
  <si>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</si>
  <si>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</si>
  <si>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</si>
  <si>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</si>
  <si>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</si>
  <si>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</si>
  <si>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</si>
  <si>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</si>
  <si>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</si>
  <si>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</si>
  <si>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</si>
  <si>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</si>
  <si>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</si>
  <si>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</si>
  <si>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</si>
  <si>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</si>
  <si>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</si>
  <si>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</si>
  <si>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</si>
  <si>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</si>
  <si>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</si>
  <si>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</si>
  <si>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</si>
  <si>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</si>
  <si>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</si>
  <si>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</si>
  <si>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</si>
  <si>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</si>
  <si>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</si>
  <si>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</si>
  <si>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</si>
  <si>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</si>
  <si>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</si>
  <si>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</si>
  <si>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</si>
  <si>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</si>
  <si>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</si>
  <si>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</si>
  <si>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</si>
  <si>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</si>
  <si>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</si>
  <si>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</si>
  <si>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</si>
  <si>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</si>
  <si>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</si>
  <si>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</si>
  <si>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</si>
  <si>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</si>
  <si>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</si>
  <si>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</si>
  <si>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</si>
  <si>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</si>
  <si>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</si>
  <si>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</si>
  <si>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</si>
  <si>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</si>
  <si>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</si>
  <si>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</si>
  <si>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</si>
  <si>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</si>
  <si>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</si>
  <si>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</si>
  <si>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</si>
  <si>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</si>
  <si>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</si>
  <si>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</si>
  <si>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</si>
  <si>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</si>
  <si>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</si>
  <si>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</si>
  <si>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</si>
  <si>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</si>
  <si>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</si>
  <si>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</si>
  <si>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</si>
  <si>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</si>
  <si>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</si>
  <si>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</si>
  <si>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</si>
  <si>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</si>
  <si>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</si>
  <si>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</si>
  <si>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</si>
  <si>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</si>
  <si>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</si>
  <si>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</si>
  <si>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</si>
  <si>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</si>
  <si>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</si>
  <si>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</si>
  <si>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</si>
  <si>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</si>
  <si>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</si>
  <si>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</si>
  <si>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</si>
  <si>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</si>
  <si>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</si>
  <si>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</si>
  <si>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</si>
  <si>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</si>
  <si>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</si>
  <si>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</si>
  <si>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</si>
  <si>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</si>
  <si>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</si>
  <si>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</si>
  <si>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</si>
  <si>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</si>
  <si>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</si>
  <si>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</si>
  <si>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</si>
  <si>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</si>
  <si>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</si>
  <si>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</si>
  <si>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</si>
  <si>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</si>
  <si>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</si>
  <si>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</si>
  <si>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</si>
  <si>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</si>
  <si>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</si>
  <si>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</si>
  <si>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</si>
  <si>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</si>
  <si>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</si>
  <si>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</si>
  <si>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</si>
  <si>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</si>
  <si>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</si>
  <si>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</si>
  <si>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</si>
  <si>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</si>
  <si>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</si>
  <si>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</si>
  <si>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</si>
  <si>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</si>
  <si>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</si>
  <si>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</si>
  <si>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</si>
  <si>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</si>
  <si>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</si>
  <si>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</si>
  <si>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</si>
  <si>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</si>
  <si>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</si>
  <si>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</si>
  <si>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</si>
  <si>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</si>
  <si>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</si>
  <si>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</si>
  <si>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</si>
  <si>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</si>
  <si>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</si>
  <si>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</si>
  <si>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</si>
  <si>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</si>
  <si>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</si>
  <si>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</si>
  <si>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</si>
  <si>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</si>
  <si>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</si>
  <si>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</si>
  <si>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</si>
  <si>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</si>
  <si>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</si>
  <si>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</si>
  <si>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</si>
  <si>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</si>
  <si>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</si>
  <si>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</si>
  <si>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</si>
  <si>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</si>
  <si>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</si>
  <si>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</si>
  <si>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</si>
  <si>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</si>
  <si>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</si>
  <si>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</si>
  <si>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</si>
  <si>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</si>
  <si>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</si>
  <si>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</si>
  <si>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</si>
  <si>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</si>
  <si>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</si>
  <si>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</si>
  <si>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</si>
  <si>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</si>
  <si>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</si>
  <si>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</si>
  <si>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</si>
  <si>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</si>
  <si>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</si>
  <si>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</si>
  <si>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</si>
  <si>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</si>
  <si>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</si>
  <si>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</si>
  <si>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</si>
  <si>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</si>
  <si>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</si>
  <si>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</si>
  <si>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</si>
  <si>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</si>
  <si>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</si>
  <si>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</si>
  <si>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</si>
  <si>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</si>
  <si>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</si>
  <si>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</si>
  <si>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</si>
  <si>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</si>
  <si>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</si>
  <si>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</si>
  <si>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</si>
  <si>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</si>
  <si>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</si>
  <si>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</si>
  <si>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</si>
  <si>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</si>
  <si>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</si>
  <si>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</si>
  <si>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</si>
  <si>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</si>
  <si>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</si>
  <si>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</si>
  <si>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</si>
  <si>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</si>
  <si>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</si>
  <si>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</si>
  <si>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</si>
  <si>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</si>
  <si>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</si>
  <si>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</si>
  <si>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</si>
  <si>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</si>
  <si>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</si>
  <si>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</si>
  <si>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</si>
  <si>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</si>
  <si>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</si>
  <si>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</si>
  <si>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</si>
  <si>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</si>
  <si>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</si>
  <si>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</si>
  <si>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</si>
  <si>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</si>
  <si>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</si>
  <si>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</si>
  <si>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</si>
  <si>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</si>
  <si>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</si>
  <si>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</si>
  <si>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</si>
  <si>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</si>
  <si>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</si>
  <si>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</si>
  <si>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</si>
  <si>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</si>
  <si>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</si>
  <si>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</si>
  <si>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</si>
  <si>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</si>
  <si>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</si>
  <si>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</si>
  <si>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</si>
  <si>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</si>
  <si>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</si>
  <si>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</si>
  <si>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</si>
  <si>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</si>
  <si>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</si>
  <si>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</si>
  <si>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</si>
  <si>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</si>
  <si>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</si>
  <si>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</si>
  <si>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</si>
  <si>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</si>
  <si>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</si>
  <si>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</si>
  <si>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</si>
  <si>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</si>
  <si>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</si>
  <si>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</si>
  <si>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</si>
  <si>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</si>
  <si>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</si>
  <si>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</si>
  <si>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</si>
  <si>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</si>
  <si>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</si>
  <si>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</si>
  <si>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</si>
  <si>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</si>
  <si>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</si>
  <si>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</si>
  <si>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</si>
  <si>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</si>
  <si>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</si>
  <si>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</si>
  <si>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</si>
  <si>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</si>
  <si>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</si>
  <si>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</si>
  <si>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</si>
  <si>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</si>
  <si>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</si>
  <si>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</si>
  <si>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</si>
  <si>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</si>
  <si>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</si>
  <si>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</si>
  <si>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</si>
  <si>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</si>
  <si>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</si>
  <si>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</si>
  <si>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</si>
  <si>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</si>
  <si>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</si>
  <si>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</si>
  <si>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</si>
  <si>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</si>
  <si>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</si>
  <si>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</si>
  <si>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</si>
  <si>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</si>
  <si>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</si>
  <si>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</si>
  <si>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</si>
  <si>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</si>
  <si>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</si>
  <si>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</si>
  <si>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</si>
  <si>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</si>
  <si>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</si>
  <si>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</si>
  <si>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</si>
  <si>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</si>
  <si>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</si>
  <si>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</si>
  <si>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</si>
  <si>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</si>
  <si>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</si>
  <si>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</si>
  <si>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</si>
  <si>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</si>
  <si>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</si>
  <si>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</si>
  <si>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</si>
  <si>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</si>
  <si>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</si>
  <si>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</si>
  <si>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</si>
  <si>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</si>
  <si>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</si>
  <si>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</si>
  <si>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</si>
  <si>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</si>
  <si>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</si>
  <si>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</si>
  <si>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</si>
  <si>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</si>
  <si>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</si>
  <si>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</si>
  <si>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</si>
  <si>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</si>
  <si>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</si>
  <si>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</si>
  <si>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</si>
  <si>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</si>
  <si>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</si>
  <si>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</si>
  <si>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</si>
  <si>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</si>
  <si>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</si>
  <si>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</si>
  <si>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</si>
  <si>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</si>
  <si>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</si>
  <si>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</si>
  <si>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</si>
  <si>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</si>
  <si>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</si>
  <si>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</si>
  <si>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</si>
  <si>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</si>
  <si>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</si>
  <si>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</si>
  <si>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</si>
  <si>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</si>
  <si>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</si>
  <si>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</si>
  <si>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</si>
  <si>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</si>
  <si>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</si>
  <si>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</si>
  <si>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</si>
  <si>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</si>
  <si>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</si>
  <si>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</si>
  <si>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</si>
  <si>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</si>
  <si>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</si>
  <si>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</si>
  <si>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</si>
  <si>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</si>
  <si>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</si>
  <si>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</si>
  <si>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</si>
  <si>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</si>
  <si>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</si>
  <si>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</si>
  <si>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</si>
  <si>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</si>
  <si>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</si>
  <si>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</si>
  <si>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</si>
  <si>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</si>
  <si>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</si>
  <si>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</si>
  <si>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</si>
  <si>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</si>
  <si>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</si>
  <si>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</si>
  <si>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</si>
  <si>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</si>
  <si>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</si>
  <si>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</si>
  <si>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</si>
  <si>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</si>
  <si>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</si>
  <si>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</si>
  <si>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</si>
  <si>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</si>
  <si>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</si>
  <si>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</si>
  <si>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</si>
  <si>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</si>
  <si>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</si>
  <si>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</si>
  <si>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</si>
  <si>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</si>
  <si>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</si>
  <si>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</si>
  <si>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</si>
  <si>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</si>
  <si>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</si>
  <si>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</si>
  <si>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</si>
  <si>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</si>
  <si>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</si>
  <si>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</si>
  <si>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</si>
  <si>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</si>
  <si>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</si>
  <si>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</si>
  <si>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</si>
  <si>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</si>
  <si>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</si>
  <si>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</si>
  <si>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</si>
  <si>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</si>
  <si>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</si>
  <si>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</si>
  <si>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</si>
  <si>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</si>
  <si>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</si>
  <si>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</si>
  <si>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</si>
  <si>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</si>
  <si>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</si>
  <si>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</si>
  <si>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</si>
  <si>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</si>
  <si>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</si>
  <si>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</si>
  <si>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</si>
  <si>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</si>
  <si>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</si>
  <si>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</si>
  <si>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</si>
  <si>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</si>
  <si>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</si>
  <si>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</si>
  <si>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</si>
  <si>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</si>
  <si>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</si>
  <si>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</si>
  <si>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</si>
  <si>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</si>
  <si>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</si>
  <si>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</si>
  <si>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</si>
  <si>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</si>
  <si>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</si>
  <si>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</si>
  <si>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</si>
  <si>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</si>
  <si>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</si>
  <si>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</si>
  <si>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</si>
  <si>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</si>
  <si>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</si>
  <si>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</si>
  <si>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</si>
  <si>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</si>
  <si>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</si>
  <si>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</si>
  <si>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</si>
  <si>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</si>
  <si>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</si>
  <si>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</si>
  <si>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</si>
  <si>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</si>
  <si>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</si>
  <si>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</si>
  <si>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</si>
  <si>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</si>
  <si>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</si>
  <si>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</si>
  <si>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</si>
  <si>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</si>
  <si>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</si>
  <si>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</si>
  <si>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</si>
  <si>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</si>
  <si>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</si>
  <si>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</si>
  <si>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</si>
  <si>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</si>
  <si>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</si>
  <si>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</si>
  <si>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</si>
  <si>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</si>
  <si>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</si>
  <si>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</si>
  <si>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</si>
  <si>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</si>
  <si>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</si>
  <si>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</si>
  <si>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</si>
  <si>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</si>
  <si>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</si>
  <si>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</si>
  <si>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</si>
  <si>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</si>
  <si>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</si>
  <si>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</si>
  <si>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</si>
  <si>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</si>
  <si>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</si>
  <si>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</si>
  <si>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</si>
  <si>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</si>
  <si>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</si>
  <si>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</si>
  <si>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</si>
  <si>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</si>
  <si>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</si>
  <si>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</si>
  <si>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</si>
  <si>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</si>
  <si>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</si>
  <si>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</si>
  <si>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</si>
  <si>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</si>
  <si>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</si>
  <si>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</si>
  <si>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</si>
  <si>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</si>
  <si>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</si>
  <si>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</si>
  <si>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</si>
  <si>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</si>
  <si>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</si>
  <si>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</si>
  <si>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</si>
  <si>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</si>
  <si>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</si>
  <si>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</si>
  <si>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</si>
  <si>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</si>
  <si>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</si>
  <si>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</si>
  <si>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</si>
  <si>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</si>
  <si>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</si>
  <si>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</si>
  <si>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</si>
  <si>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</si>
  <si>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</si>
  <si>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</si>
  <si>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</si>
  <si>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</si>
  <si>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</si>
  <si>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</si>
  <si>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</si>
  <si>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</si>
  <si>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</si>
  <si>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</si>
  <si>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</si>
  <si>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</si>
  <si>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</si>
  <si>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</si>
  <si>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</si>
  <si>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</si>
  <si>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</si>
  <si>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</si>
  <si>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</si>
  <si>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</si>
  <si>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</si>
  <si>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</si>
  <si>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</si>
  <si>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</si>
  <si>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</si>
  <si>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</si>
  <si>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</si>
  <si>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</si>
  <si>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</si>
  <si>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</si>
  <si>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</si>
  <si>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</si>
  <si>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</si>
  <si>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</si>
  <si>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</si>
  <si>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</si>
  <si>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</si>
  <si>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</si>
  <si>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</si>
  <si>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</si>
  <si>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</si>
  <si>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</si>
  <si>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</si>
  <si>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</si>
  <si>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</si>
  <si>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</si>
  <si>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</si>
  <si>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</si>
  <si>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</si>
  <si>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</si>
  <si>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</si>
  <si>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</si>
  <si>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</si>
  <si>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</si>
  <si>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</si>
  <si>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</si>
  <si>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</si>
  <si>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</si>
  <si>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</si>
  <si>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</si>
  <si>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</si>
  <si>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</si>
  <si>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</si>
  <si>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</si>
  <si>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</si>
  <si>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</si>
  <si>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</si>
  <si>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</si>
  <si>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</si>
  <si>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</si>
  <si>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</si>
  <si>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</si>
  <si>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</si>
  <si>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</si>
  <si>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</si>
  <si>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</si>
  <si>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</si>
  <si>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</si>
  <si>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</si>
  <si>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</si>
  <si>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</si>
  <si>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</si>
  <si>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</si>
  <si>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</si>
  <si>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</si>
  <si>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</si>
  <si>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</si>
  <si>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</si>
  <si>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</si>
  <si>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</si>
  <si>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</si>
  <si>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</si>
  <si>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</si>
  <si>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</si>
  <si>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</si>
  <si>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</si>
  <si>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</si>
  <si>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</si>
  <si>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</si>
  <si>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</si>
  <si>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</si>
  <si>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</si>
  <si>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</si>
  <si>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</si>
  <si>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</si>
  <si>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</si>
  <si>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</si>
  <si>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</si>
  <si>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</si>
  <si>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</si>
  <si>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</si>
  <si>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</si>
  <si>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</si>
  <si>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</si>
  <si>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</si>
  <si>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</si>
  <si>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</si>
  <si>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</si>
  <si>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</si>
  <si>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</si>
  <si>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</si>
  <si>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</si>
  <si>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</si>
  <si>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</si>
  <si>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</si>
  <si>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</si>
  <si>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</si>
  <si>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</si>
  <si>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</si>
  <si>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</si>
  <si>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</si>
  <si>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</si>
  <si>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</si>
  <si>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</si>
  <si>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</si>
  <si>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</si>
  <si>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</si>
  <si>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</si>
  <si>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</si>
  <si>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</si>
  <si>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</si>
  <si>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</si>
  <si>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</si>
  <si>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</si>
  <si>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</si>
  <si>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</si>
  <si>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</si>
  <si>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</si>
  <si>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</si>
  <si>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</si>
  <si>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</si>
  <si>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</si>
  <si>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</si>
  <si>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</si>
  <si>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</si>
  <si>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</si>
  <si>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</si>
  <si>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</si>
  <si>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</si>
  <si>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</si>
  <si>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</si>
  <si>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</si>
  <si>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</si>
  <si>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</si>
  <si>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</si>
  <si>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</si>
  <si>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</si>
  <si>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</si>
  <si>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</si>
  <si>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</si>
  <si>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</si>
  <si>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</si>
  <si>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</si>
  <si>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</si>
  <si>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</si>
  <si>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</si>
  <si>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</si>
  <si>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</si>
  <si>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</si>
  <si>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</si>
  <si>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</si>
  <si>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</si>
  <si>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</si>
  <si>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</si>
  <si>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</si>
  <si>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</si>
  <si>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</si>
  <si>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</si>
  <si>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</si>
  <si>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</si>
  <si>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</si>
  <si>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</si>
  <si>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</si>
  <si>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</si>
  <si>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</si>
  <si>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</si>
  <si>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</si>
  <si>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</si>
  <si>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</si>
  <si>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</si>
  <si>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</si>
  <si>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</si>
  <si>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</si>
  <si>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</si>
  <si>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</si>
  <si>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</si>
  <si>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</si>
  <si>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</si>
  <si>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</si>
  <si>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</si>
  <si>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</si>
  <si>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</si>
  <si>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</si>
  <si>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</si>
  <si>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</si>
  <si>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</si>
  <si>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</si>
  <si>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</si>
  <si>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</si>
  <si>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</si>
  <si>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</si>
  <si>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</si>
  <si>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</si>
  <si>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</si>
  <si>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</si>
  <si>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</si>
  <si>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</si>
  <si>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</si>
  <si>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</si>
  <si>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</si>
  <si>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</si>
  <si>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</si>
  <si>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</si>
  <si>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</si>
  <si>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</si>
  <si>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</si>
  <si>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</si>
  <si>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</si>
  <si>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</si>
  <si>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</si>
  <si>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</si>
  <si>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</si>
  <si>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</si>
  <si>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</si>
  <si>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</si>
  <si>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</si>
  <si>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</si>
  <si>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</si>
  <si>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</si>
  <si>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</si>
  <si>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</si>
  <si>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</si>
  <si>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</si>
  <si>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</si>
  <si>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</si>
  <si>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</si>
  <si>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</si>
  <si>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</si>
  <si>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</si>
  <si>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</si>
  <si>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</si>
  <si>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</si>
  <si>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</si>
  <si>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</si>
  <si>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</si>
  <si>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</si>
  <si>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</si>
  <si>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</si>
  <si>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</si>
  <si>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</si>
  <si>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</si>
  <si>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</si>
  <si>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</si>
  <si>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</si>
  <si>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</si>
  <si>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</si>
  <si>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</si>
  <si>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</si>
  <si>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</si>
  <si>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</si>
  <si>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</si>
  <si>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</si>
  <si>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</si>
  <si>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</si>
  <si>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</si>
  <si>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</si>
  <si>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</si>
  <si>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</si>
  <si>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</si>
  <si>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</si>
  <si>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</si>
  <si>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</si>
  <si>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</si>
  <si>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</si>
  <si>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</si>
  <si>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</si>
  <si>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</si>
  <si>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</si>
  <si>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</si>
  <si>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</si>
  <si>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</si>
  <si>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</si>
  <si>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</si>
  <si>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</si>
  <si>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</si>
  <si>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</si>
  <si>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</si>
  <si>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</si>
  <si>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</si>
  <si>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</si>
  <si>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</si>
  <si>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</si>
  <si>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</si>
  <si>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</si>
  <si>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</si>
  <si>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</si>
  <si>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</si>
  <si>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</si>
  <si>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</si>
  <si>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</si>
  <si>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</si>
  <si>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</si>
  <si>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</si>
  <si>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</si>
  <si>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</si>
  <si>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</si>
  <si>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</si>
  <si>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</si>
  <si>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</si>
  <si>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</si>
  <si>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</si>
  <si>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</si>
  <si>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</si>
  <si>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</si>
  <si>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</si>
  <si>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</si>
  <si>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</si>
  <si>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</si>
  <si>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</si>
  <si>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</si>
  <si>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</si>
  <si>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</si>
  <si>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</si>
  <si>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</si>
  <si>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</si>
  <si>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</si>
  <si>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</si>
  <si>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</si>
  <si>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</si>
  <si>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</si>
  <si>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</si>
  <si>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</si>
  <si>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</si>
  <si>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</si>
  <si>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</si>
  <si>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</si>
  <si>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</si>
  <si>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</si>
  <si>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</si>
  <si>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</si>
  <si>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</si>
  <si>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</si>
  <si>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</si>
  <si>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</si>
  <si>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</si>
  <si>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</si>
  <si>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</si>
  <si>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</si>
  <si>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</si>
  <si>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</si>
  <si>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</si>
  <si>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</si>
  <si>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</si>
  <si>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</si>
  <si>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</si>
  <si>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</si>
  <si>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</si>
  <si>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</si>
  <si>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</si>
  <si>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</si>
  <si>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</si>
  <si>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</si>
  <si>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</si>
  <si>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</si>
  <si>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</si>
  <si>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</si>
  <si>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</si>
  <si>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</si>
  <si>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</si>
  <si>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</si>
  <si>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</si>
  <si>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</si>
  <si>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</si>
  <si>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</si>
  <si>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</si>
  <si>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</si>
  <si>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</si>
  <si>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</si>
  <si>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</si>
  <si>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</si>
  <si>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</si>
  <si>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</si>
  <si>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</si>
  <si>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</si>
  <si>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</si>
  <si>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</si>
  <si>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</si>
  <si>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</si>
  <si>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</si>
  <si>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</si>
  <si>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</si>
  <si>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</si>
  <si>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</si>
  <si>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</si>
  <si>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</si>
  <si>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</si>
  <si>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</si>
  <si>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</si>
  <si>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</si>
  <si>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</si>
  <si>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</si>
  <si>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</si>
  <si>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</si>
  <si>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</si>
  <si>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</si>
  <si>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</si>
  <si>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</si>
  <si>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</si>
  <si>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</si>
  <si>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</si>
  <si>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</si>
  <si>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</si>
  <si>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</si>
  <si>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</si>
  <si>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</si>
  <si>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</si>
  <si>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</si>
  <si>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</si>
  <si>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</si>
  <si>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</si>
  <si>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</si>
  <si>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</si>
  <si>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</si>
  <si>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</si>
  <si>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</si>
  <si>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</si>
  <si>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</si>
  <si>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</si>
  <si>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</si>
  <si>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</si>
  <si>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</si>
  <si>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</si>
  <si>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</si>
  <si>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</si>
  <si>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</si>
  <si>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</si>
  <si>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</si>
  <si>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</si>
  <si>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</si>
  <si>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</si>
  <si>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</si>
  <si>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</si>
  <si>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</si>
  <si>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</si>
  <si>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</si>
  <si>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</si>
  <si>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</si>
  <si>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</si>
  <si>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</si>
  <si>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</si>
  <si>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</si>
  <si>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</si>
  <si>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</si>
  <si>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</si>
  <si>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</si>
  <si>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</si>
  <si>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</si>
  <si>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</si>
  <si>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</si>
  <si>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</si>
  <si>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</si>
  <si>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</si>
  <si>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</si>
  <si>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</si>
  <si>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</si>
  <si>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</si>
  <si>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</si>
  <si>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</si>
  <si>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</si>
  <si>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</si>
  <si>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</si>
  <si>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</si>
  <si>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</si>
  <si>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</si>
  <si>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</si>
  <si>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</si>
  <si>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</si>
  <si>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</si>
  <si>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</si>
  <si>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</si>
  <si>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</si>
  <si>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</si>
  <si>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</si>
  <si>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</si>
  <si>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</si>
  <si>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</si>
  <si>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</si>
  <si>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</si>
  <si>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</si>
  <si>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</si>
  <si>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</si>
  <si>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</si>
  <si>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</si>
  <si>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</si>
  <si>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</si>
  <si>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</si>
  <si>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</si>
  <si>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</si>
  <si>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</si>
  <si>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</si>
  <si>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</si>
  <si>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</si>
  <si>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</si>
  <si>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</si>
  <si>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</si>
  <si>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</si>
  <si>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</si>
  <si>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</si>
  <si>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</si>
  <si>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</si>
  <si>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</si>
  <si>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</si>
  <si>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</si>
  <si>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</si>
  <si>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</si>
  <si>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</si>
  <si>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</si>
  <si>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</si>
  <si>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</si>
  <si>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</si>
  <si>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</si>
  <si>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</si>
  <si>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</si>
  <si>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</si>
  <si>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</si>
  <si>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</si>
  <si>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</si>
  <si>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</si>
  <si>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</si>
  <si>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</si>
  <si>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</si>
  <si>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</si>
  <si>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</si>
  <si>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</si>
  <si>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</si>
  <si>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</si>
  <si>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</si>
  <si>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</si>
  <si>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</si>
  <si>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</si>
  <si>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</si>
  <si>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</si>
  <si>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</si>
  <si>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</si>
  <si>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</si>
  <si>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</si>
  <si>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</si>
  <si>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</si>
  <si>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</si>
  <si>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</si>
  <si>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</si>
  <si>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</si>
  <si>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</si>
  <si>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</si>
  <si>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</si>
  <si>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</si>
  <si>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</si>
  <si>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</si>
  <si>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</si>
  <si>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</si>
  <si>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</si>
  <si>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</si>
  <si>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</si>
  <si>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</si>
  <si>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</si>
  <si>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</si>
  <si>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</si>
  <si>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</si>
  <si>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</si>
  <si>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</si>
  <si>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</si>
  <si>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</si>
  <si>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</si>
  <si>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</si>
  <si>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</si>
  <si>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</si>
  <si>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</si>
  <si>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</si>
  <si>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</si>
  <si>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</si>
  <si>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</si>
  <si>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</si>
  <si>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</si>
  <si>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</si>
  <si>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</si>
  <si>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</si>
  <si>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</si>
  <si>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</si>
  <si>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</si>
  <si>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</si>
  <si>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</si>
  <si>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</si>
  <si>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</si>
  <si>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</si>
  <si>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</si>
  <si>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</si>
  <si>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</si>
  <si>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</si>
  <si>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</si>
  <si>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</si>
  <si>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</si>
  <si>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</si>
  <si>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</si>
  <si>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</si>
  <si>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</si>
  <si>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</si>
  <si>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</si>
  <si>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</si>
  <si>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</si>
  <si>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</si>
  <si>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</si>
  <si>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</si>
  <si>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</si>
  <si>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</si>
  <si>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</si>
  <si>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</si>
  <si>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</si>
  <si>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</si>
  <si>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</si>
  <si>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</si>
  <si>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</si>
  <si>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</si>
  <si>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</si>
  <si>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</si>
  <si>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</si>
  <si>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</si>
  <si>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</si>
  <si>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</si>
  <si>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</si>
  <si>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</si>
  <si>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</si>
  <si>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</si>
  <si>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</si>
  <si>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</si>
  <si>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</si>
  <si>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</si>
  <si>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</si>
  <si>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</si>
  <si>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</si>
  <si>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</si>
  <si>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</si>
  <si>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</si>
  <si>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</si>
  <si>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</si>
  <si>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</si>
  <si>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</si>
  <si>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</si>
  <si>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</si>
  <si>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</si>
  <si>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</si>
  <si>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</si>
  <si>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</si>
  <si>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</si>
  <si>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</si>
  <si>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</si>
  <si>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</si>
  <si>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</si>
  <si>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</si>
  <si>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</si>
  <si>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</si>
  <si>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</si>
  <si>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</si>
  <si>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</si>
  <si>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</si>
  <si>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</si>
  <si>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</si>
  <si>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</si>
  <si>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</si>
  <si>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</si>
  <si>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</si>
  <si>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</si>
  <si>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</si>
  <si>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</si>
  <si>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</si>
  <si>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</si>
  <si>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</si>
  <si>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</si>
  <si>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</si>
  <si>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</si>
  <si>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</si>
  <si>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</si>
  <si>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</si>
  <si>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</si>
  <si>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</si>
  <si>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</si>
  <si>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</si>
  <si>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</si>
  <si>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</si>
  <si>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</si>
  <si>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</si>
  <si>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</si>
  <si>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</si>
  <si>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</si>
  <si>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</si>
  <si>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</si>
  <si>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</si>
  <si>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</si>
  <si>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</si>
  <si>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</si>
  <si>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</si>
  <si>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</si>
  <si>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</si>
  <si>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</si>
  <si>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</si>
  <si>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</si>
  <si>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</si>
  <si>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</si>
  <si>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</si>
  <si>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</si>
  <si>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</si>
  <si>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</si>
  <si>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</si>
  <si>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</si>
  <si>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</si>
  <si>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</si>
  <si>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</si>
  <si>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</si>
  <si>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</si>
  <si>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</si>
  <si>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</si>
  <si>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</si>
  <si>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</si>
  <si>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</si>
  <si>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</si>
  <si>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</si>
  <si>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</si>
  <si>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</si>
  <si>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</si>
  <si>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</si>
  <si>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</si>
  <si>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</si>
  <si>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</si>
  <si>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</si>
  <si>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</si>
  <si>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</si>
  <si>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</si>
  <si>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</si>
  <si>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</si>
  <si>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</si>
  <si>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</si>
  <si>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</si>
  <si>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</si>
  <si>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</si>
  <si>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</si>
  <si>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</si>
  <si>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</si>
  <si>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</si>
  <si>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</si>
  <si>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</si>
  <si>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</si>
  <si>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</si>
  <si>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</si>
  <si>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</si>
  <si>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</si>
  <si>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</si>
  <si>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</si>
  <si>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</si>
  <si>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</si>
  <si>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</si>
  <si>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</si>
  <si>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</si>
  <si>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</si>
  <si>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</si>
  <si>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</si>
  <si>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</si>
  <si>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</si>
  <si>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</si>
  <si>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</si>
  <si>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</si>
  <si>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</si>
  <si>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</si>
  <si>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</si>
  <si>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</si>
  <si>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</si>
  <si>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</si>
  <si>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</si>
  <si>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</si>
  <si>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</si>
  <si>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</si>
  <si>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</si>
  <si>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</si>
  <si>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</si>
  <si>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</si>
  <si>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</si>
  <si>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</si>
  <si>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</si>
  <si>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</si>
  <si>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</si>
  <si>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</si>
  <si>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</si>
  <si>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</si>
  <si>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</si>
  <si>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</si>
  <si>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</si>
  <si>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</si>
  <si>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</si>
  <si>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</si>
  <si>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</si>
  <si>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</si>
  <si>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</si>
  <si>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</si>
  <si>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</si>
  <si>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</si>
  <si>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</si>
  <si>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</si>
  <si>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</si>
  <si>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</si>
  <si>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</si>
  <si>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</si>
  <si>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</si>
  <si>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</si>
  <si>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</si>
  <si>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</si>
  <si>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</si>
  <si>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</si>
  <si>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</si>
  <si>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</si>
  <si>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</si>
  <si>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</si>
  <si>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</si>
  <si>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</si>
  <si>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</si>
  <si>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</si>
  <si>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</si>
  <si>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</si>
  <si>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</si>
  <si>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</si>
  <si>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</si>
  <si>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</si>
  <si>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</si>
  <si>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</si>
  <si>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</si>
  <si>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</si>
  <si>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</si>
  <si>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</si>
  <si>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</si>
  <si>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</si>
  <si>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</si>
  <si>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</si>
  <si>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</si>
  <si>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</si>
  <si>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</si>
  <si>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</si>
  <si>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</si>
  <si>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</si>
  <si>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</si>
  <si>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</si>
  <si>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</si>
  <si>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</si>
  <si>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</si>
  <si>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</si>
  <si>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</si>
  <si>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</si>
  <si>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</si>
  <si>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</si>
  <si>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</si>
  <si>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</si>
  <si>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</si>
  <si>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</si>
  <si>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</si>
  <si>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</si>
  <si>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</si>
  <si>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</si>
  <si>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</si>
  <si>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</si>
  <si>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</si>
  <si>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</si>
  <si>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</si>
  <si>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</si>
  <si>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</si>
  <si>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</si>
  <si>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</si>
  <si>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</si>
  <si>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</si>
  <si>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</si>
  <si>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</si>
  <si>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</si>
  <si>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</si>
  <si>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</si>
  <si>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</si>
  <si>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</si>
  <si>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</si>
  <si>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</si>
  <si>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</si>
  <si>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</si>
  <si>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</si>
  <si>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</si>
  <si>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</si>
  <si>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</si>
  <si>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</si>
  <si>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</si>
  <si>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</si>
  <si>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</si>
  <si>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</si>
  <si>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</si>
  <si>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</si>
  <si>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</si>
  <si>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</si>
  <si>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</si>
  <si>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</si>
  <si>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</si>
  <si>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</si>
  <si>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</si>
  <si>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</si>
  <si>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</si>
  <si>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</si>
  <si>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</si>
  <si>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</si>
  <si>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</si>
  <si>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</si>
  <si>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</si>
  <si>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</si>
  <si>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</si>
  <si>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</si>
  <si>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</si>
  <si>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</si>
  <si>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</si>
  <si>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</si>
  <si>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</si>
  <si>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</si>
  <si>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</si>
  <si>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</si>
  <si>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</si>
  <si>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</si>
  <si>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</si>
  <si>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</si>
  <si>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</si>
  <si>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</si>
  <si>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</si>
  <si>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</si>
  <si>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</si>
  <si>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</si>
  <si>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</si>
  <si>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</si>
  <si>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</si>
  <si>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</si>
  <si>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</si>
  <si>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</si>
  <si>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</si>
  <si>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</si>
  <si>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</si>
  <si>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</si>
  <si>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</si>
  <si>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</si>
  <si>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</si>
  <si>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</si>
  <si>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</si>
  <si>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</si>
  <si>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</si>
  <si>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</si>
  <si>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</si>
  <si>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</si>
  <si>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</si>
  <si>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</si>
  <si>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</si>
  <si>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</si>
  <si>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</si>
  <si>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</si>
  <si>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</si>
  <si>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</si>
  <si>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</si>
  <si>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</si>
  <si>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</si>
  <si>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</si>
  <si>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</si>
  <si>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</si>
  <si>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</si>
  <si>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</si>
  <si>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</si>
  <si>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</si>
  <si>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</si>
  <si>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</si>
  <si>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</si>
  <si>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</si>
  <si>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</si>
  <si>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</si>
  <si>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</si>
  <si>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</si>
  <si>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</si>
  <si>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</si>
  <si>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</si>
  <si>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</si>
  <si>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</si>
  <si>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</si>
  <si>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</si>
  <si>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</si>
  <si>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</si>
  <si>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</si>
  <si>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</si>
  <si>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</si>
  <si>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</si>
  <si>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</si>
  <si>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</si>
  <si>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</si>
  <si>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</si>
  <si>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</si>
  <si>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</si>
  <si>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</si>
  <si>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</si>
  <si>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</si>
  <si>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</si>
  <si>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</si>
  <si>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</si>
  <si>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</si>
  <si>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</si>
  <si>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</si>
  <si>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</si>
  <si>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</si>
  <si>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</si>
  <si>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</si>
  <si>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</si>
  <si>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</si>
  <si>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</si>
  <si>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</si>
  <si>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</si>
  <si>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</si>
  <si>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</si>
  <si>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</si>
  <si>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</si>
  <si>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</si>
  <si>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</si>
  <si>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</si>
  <si>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</si>
  <si>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</si>
  <si>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</si>
  <si>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</si>
  <si>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</si>
  <si>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</si>
  <si>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</si>
  <si>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</si>
  <si>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</si>
  <si>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</si>
  <si>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</si>
  <si>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</si>
  <si>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</si>
  <si>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</si>
  <si>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</si>
  <si>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</si>
  <si>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</si>
  <si>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</si>
  <si>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</si>
  <si>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</si>
  <si>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</si>
  <si>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</si>
  <si>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</si>
  <si>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</si>
  <si>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</si>
  <si>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</si>
  <si>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</si>
  <si>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</si>
  <si>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</si>
  <si>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</si>
  <si>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</si>
  <si>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</si>
  <si>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</si>
  <si>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</si>
  <si>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</si>
  <si>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</si>
  <si>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</si>
  <si>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</si>
  <si>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</si>
  <si>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</si>
  <si>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</si>
  <si>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</si>
  <si>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</si>
  <si>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</si>
  <si>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</si>
  <si>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</si>
  <si>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</si>
  <si>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</si>
  <si>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</si>
  <si>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</si>
  <si>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</si>
  <si>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</si>
  <si>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</si>
  <si>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</si>
  <si>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</si>
  <si>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</si>
  <si>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</si>
  <si>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</si>
  <si>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</si>
  <si>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</si>
  <si>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</si>
  <si>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</si>
  <si>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</si>
  <si>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</si>
  <si>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</si>
  <si>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</si>
  <si>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</si>
  <si>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</si>
  <si>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</si>
  <si>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</si>
  <si>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</si>
  <si>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</si>
  <si>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</si>
  <si>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</si>
  <si>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</si>
  <si>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</si>
  <si>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</si>
  <si>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</si>
  <si>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</si>
  <si>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</si>
  <si>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</si>
  <si>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</si>
  <si>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</si>
  <si>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</si>
  <si>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</si>
  <si>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</si>
  <si>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</si>
  <si>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</si>
  <si>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</si>
  <si>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</si>
  <si>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</si>
  <si>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</si>
  <si>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</si>
  <si>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</si>
  <si>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</si>
  <si>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</si>
  <si>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</si>
  <si>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</si>
  <si>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</si>
  <si>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</si>
  <si>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</si>
  <si>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</si>
  <si>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</si>
  <si>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</si>
  <si>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</si>
  <si>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</si>
  <si>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</si>
  <si>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</si>
  <si>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</si>
  <si>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</si>
  <si>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</si>
  <si>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</si>
  <si>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</si>
  <si>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</si>
  <si>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</si>
  <si>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</si>
  <si>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</si>
  <si>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</si>
  <si>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</si>
  <si>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</si>
  <si>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</si>
  <si>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</si>
  <si>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</si>
  <si>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</si>
  <si>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</si>
  <si>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</si>
  <si>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</si>
  <si>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</si>
  <si>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</si>
  <si>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</si>
  <si>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</si>
  <si>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</si>
  <si>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</si>
  <si>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</si>
  <si>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</si>
  <si>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</si>
  <si>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</si>
  <si>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</si>
  <si>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</si>
  <si>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</si>
  <si>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</si>
  <si>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</si>
  <si>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</si>
  <si>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</si>
  <si>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</si>
  <si>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</si>
  <si>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</si>
  <si>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</si>
  <si>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</si>
  <si>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</si>
  <si>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</si>
  <si>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</si>
  <si>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</si>
  <si>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</si>
  <si>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</si>
  <si>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</si>
  <si>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</si>
  <si>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</si>
  <si>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</si>
  <si>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</si>
  <si>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</si>
  <si>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</si>
  <si>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</si>
  <si>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</si>
  <si>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</si>
  <si>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</si>
  <si>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</si>
  <si>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</si>
  <si>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</si>
  <si>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</si>
  <si>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</si>
  <si>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</si>
  <si>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</si>
  <si>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</si>
  <si>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</si>
  <si>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</si>
  <si>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</si>
  <si>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</si>
  <si>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</si>
  <si>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</si>
  <si>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</si>
  <si>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</si>
  <si>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</si>
  <si>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</si>
  <si>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</si>
  <si>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</si>
  <si>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</si>
  <si>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</si>
  <si>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</si>
  <si>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</si>
  <si>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</si>
  <si>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</si>
  <si>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</si>
  <si>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</si>
  <si>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</si>
  <si>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</si>
  <si>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</si>
  <si>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</si>
  <si>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</si>
  <si>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</si>
  <si>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</si>
  <si>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</si>
  <si>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</si>
  <si>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</si>
  <si>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</si>
  <si>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</si>
  <si>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</si>
  <si>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</si>
  <si>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</si>
  <si>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</si>
  <si>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</si>
  <si>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</si>
  <si>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</si>
  <si>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</si>
  <si>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</si>
  <si>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</si>
  <si>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</si>
  <si>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</si>
  <si>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</si>
  <si>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</si>
  <si>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</si>
  <si>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</si>
  <si>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</si>
  <si>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</si>
  <si>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</si>
  <si>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</si>
  <si>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</si>
  <si>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</si>
  <si>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</si>
  <si>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</si>
  <si>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</si>
  <si>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</si>
  <si>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</si>
  <si>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</si>
  <si>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</si>
  <si>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</si>
  <si>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</si>
  <si>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</si>
  <si>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</si>
  <si>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</si>
  <si>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</si>
  <si>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</si>
  <si>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</si>
  <si>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</si>
  <si>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</si>
  <si>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</si>
  <si>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</si>
  <si>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</si>
  <si>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</si>
  <si>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</si>
  <si>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</si>
  <si>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</si>
  <si>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</si>
  <si>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</si>
  <si>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</si>
  <si>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</si>
  <si>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</si>
  <si>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</si>
  <si>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</si>
  <si>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</si>
  <si>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</si>
  <si>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</si>
  <si>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</si>
  <si>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</si>
  <si>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</si>
  <si>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</si>
  <si>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</si>
  <si>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</si>
  <si>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</si>
  <si>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</si>
  <si>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</si>
  <si>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</si>
  <si>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</si>
  <si>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</si>
  <si>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</si>
  <si>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</si>
  <si>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</si>
  <si>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</si>
  <si>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</si>
  <si>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</si>
  <si>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</si>
  <si>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</si>
  <si>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</si>
  <si>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</si>
  <si>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</si>
  <si>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</si>
  <si>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</si>
  <si>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</si>
  <si>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</si>
  <si>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</si>
  <si>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</si>
  <si>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</si>
  <si>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</si>
  <si>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</si>
  <si>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</si>
  <si>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</si>
  <si>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</si>
  <si>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</si>
  <si>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</si>
  <si>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</si>
  <si>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</si>
  <si>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</si>
  <si>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</si>
  <si>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</si>
  <si>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</si>
  <si>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</si>
  <si>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</si>
  <si>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</si>
  <si>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</si>
  <si>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</si>
  <si>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</si>
  <si>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</si>
  <si>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</si>
  <si>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</si>
  <si>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</si>
  <si>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</si>
  <si>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</si>
  <si>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</si>
  <si>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</si>
  <si>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</si>
  <si>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</si>
  <si>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</si>
  <si>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</si>
  <si>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</si>
  <si>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</si>
  <si>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</si>
  <si>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</si>
  <si>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</si>
  <si>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</si>
  <si>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</si>
  <si>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</si>
  <si>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</si>
  <si>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</si>
  <si>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</si>
  <si>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</si>
  <si>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</si>
  <si>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</si>
  <si>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</si>
  <si>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</si>
  <si>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</si>
  <si>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</si>
  <si>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</si>
  <si>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</si>
  <si>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</si>
  <si>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</si>
  <si>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</si>
  <si>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</si>
  <si>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</si>
  <si>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</si>
  <si>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</si>
  <si>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</si>
  <si>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</si>
  <si>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</si>
  <si>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</si>
  <si>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</si>
  <si>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</si>
  <si>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</si>
  <si>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</si>
  <si>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</si>
  <si>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</si>
  <si>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</si>
  <si>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</si>
  <si>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</si>
  <si>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</si>
  <si>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</si>
  <si>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</si>
  <si>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</si>
  <si>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</si>
  <si>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</si>
  <si>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</si>
  <si>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</si>
  <si>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</si>
  <si>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</si>
  <si>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</si>
  <si>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</si>
  <si>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</si>
  <si>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</si>
  <si>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</si>
  <si>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</si>
  <si>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</si>
  <si>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</si>
  <si>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</si>
  <si>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</si>
  <si>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</si>
  <si>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</si>
  <si>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</si>
  <si>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</si>
  <si>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</si>
  <si>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</si>
  <si>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</si>
  <si>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</si>
  <si>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</si>
  <si>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</si>
  <si>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</si>
  <si>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</si>
  <si>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</si>
  <si>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</si>
  <si>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</si>
  <si>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</si>
  <si>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</si>
  <si>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</si>
  <si>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</si>
  <si>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</si>
  <si>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</si>
  <si>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</si>
  <si>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</si>
  <si>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</si>
  <si>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</si>
  <si>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</si>
  <si>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</si>
  <si>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</si>
  <si>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</si>
  <si>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</si>
  <si>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</si>
  <si>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</si>
  <si>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</si>
  <si>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</si>
  <si>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</si>
  <si>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</si>
  <si>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</si>
  <si>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</si>
  <si>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</si>
  <si>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</si>
  <si>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</si>
  <si>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</si>
  <si>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</si>
  <si>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</si>
  <si>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</si>
  <si>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</si>
  <si>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</si>
  <si>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</si>
  <si>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</si>
  <si>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</si>
  <si>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</si>
  <si>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</si>
  <si>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</si>
  <si>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</si>
  <si>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</si>
  <si>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</si>
  <si>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</si>
  <si>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</si>
  <si>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</si>
  <si>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</si>
  <si>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</si>
  <si>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</si>
  <si>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</si>
  <si>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</si>
  <si>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</si>
  <si>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</si>
  <si>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</si>
  <si>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</si>
  <si>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</si>
  <si>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</si>
  <si>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</si>
  <si>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</si>
  <si>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</si>
  <si>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</si>
  <si>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</si>
  <si>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</si>
  <si>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</si>
  <si>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</si>
  <si>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</si>
  <si>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</si>
  <si>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</si>
  <si>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</si>
  <si>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</si>
  <si>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</si>
  <si>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</si>
  <si>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</si>
  <si>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</si>
  <si>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</si>
  <si>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</si>
  <si>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</si>
  <si>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</si>
  <si>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</si>
  <si>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</si>
  <si>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</si>
  <si>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</si>
  <si>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</si>
  <si>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</si>
  <si>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</si>
  <si>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</si>
  <si>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</si>
  <si>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</si>
  <si>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</si>
  <si>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</si>
  <si>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</si>
  <si>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</si>
  <si>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</si>
  <si>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</si>
  <si>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</si>
  <si>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</si>
  <si>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</si>
  <si>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</si>
  <si>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</si>
  <si>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</si>
  <si>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</si>
  <si>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</si>
  <si>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</si>
  <si>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</si>
  <si>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</si>
  <si>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</si>
  <si>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</si>
  <si>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</si>
  <si>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</si>
  <si>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</si>
  <si>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</si>
  <si>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</si>
  <si>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</si>
  <si>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</si>
  <si>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</si>
  <si>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</si>
  <si>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</si>
  <si>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</si>
  <si>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</si>
  <si>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</si>
  <si>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</si>
  <si>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</si>
  <si>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</si>
  <si>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</si>
  <si>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</si>
  <si>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</si>
  <si>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</si>
  <si>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</si>
  <si>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</si>
  <si>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</si>
  <si>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</si>
  <si>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</si>
  <si>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</si>
  <si>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</si>
  <si>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</si>
  <si>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</si>
  <si>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</si>
  <si>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</si>
  <si>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</si>
  <si>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</si>
  <si>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</si>
  <si>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</si>
  <si>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</si>
  <si>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</si>
  <si>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</si>
  <si>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</si>
  <si>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</si>
  <si>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</si>
  <si>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</si>
  <si>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</si>
  <si>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</si>
  <si>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</si>
  <si>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</si>
  <si>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</si>
  <si>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</si>
  <si>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</si>
  <si>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</si>
  <si>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</si>
  <si>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</si>
  <si>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</si>
  <si>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</si>
  <si>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</si>
  <si>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</si>
  <si>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</si>
  <si>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</si>
  <si>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</si>
  <si>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</si>
  <si>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</si>
  <si>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</si>
  <si>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</si>
  <si>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</si>
  <si>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</si>
  <si>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</si>
  <si>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</si>
  <si>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</si>
  <si>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</si>
  <si>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</si>
  <si>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</si>
  <si>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</si>
  <si>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</si>
  <si>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</si>
  <si>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</si>
  <si>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</si>
  <si>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</si>
  <si>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</si>
  <si>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</si>
  <si>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</si>
  <si>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</si>
  <si>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</si>
  <si>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</si>
  <si>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</si>
  <si>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</si>
  <si>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</si>
  <si>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</si>
  <si>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</si>
  <si>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</si>
  <si>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</si>
  <si>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</si>
  <si>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</si>
  <si>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</si>
  <si>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</si>
  <si>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</si>
  <si>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</si>
  <si>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</si>
  <si>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</si>
  <si>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</si>
  <si>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</si>
  <si>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</si>
  <si>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</si>
  <si>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</si>
  <si>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</si>
  <si>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</si>
  <si>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</si>
  <si>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</si>
  <si>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</si>
  <si>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</si>
  <si>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</si>
  <si>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</si>
  <si>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</si>
  <si>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</si>
  <si>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</si>
  <si>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</si>
  <si>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</si>
  <si>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</si>
  <si>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</si>
  <si>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</si>
  <si>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</si>
  <si>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</si>
  <si>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</si>
  <si>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</si>
  <si>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</si>
  <si>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</si>
  <si>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</si>
  <si>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</si>
  <si>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</si>
  <si>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</si>
  <si>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</si>
  <si>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</si>
  <si>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</si>
  <si>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</si>
  <si>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</si>
  <si>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</si>
  <si>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</si>
  <si>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</si>
  <si>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</si>
  <si>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</si>
  <si>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</si>
  <si>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</si>
  <si>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</si>
  <si>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</si>
  <si>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</si>
  <si>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</si>
  <si>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</si>
  <si>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</si>
  <si>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</si>
  <si>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</si>
  <si>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</si>
  <si>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</si>
  <si>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</si>
  <si>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</si>
  <si>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</si>
  <si>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</si>
  <si>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</si>
  <si>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</si>
  <si>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</si>
  <si>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</si>
  <si>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</si>
  <si>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</si>
  <si>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</si>
  <si>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</si>
  <si>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</si>
  <si>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</si>
  <si>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</si>
  <si>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</si>
  <si>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</si>
  <si>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</si>
  <si>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</si>
  <si>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</si>
  <si>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</si>
  <si>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</si>
  <si>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</si>
  <si>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</si>
  <si>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</si>
  <si>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</si>
  <si>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</si>
  <si>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</si>
  <si>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</si>
  <si>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</si>
  <si>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</si>
  <si>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</si>
  <si>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</si>
  <si>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</si>
  <si>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</si>
  <si>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</si>
  <si>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</si>
  <si>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</si>
  <si>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</si>
  <si>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</si>
  <si>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</si>
  <si>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</si>
  <si>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</si>
  <si>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</si>
  <si>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</si>
  <si>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</si>
  <si>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</si>
  <si>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</si>
  <si>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</si>
  <si>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</si>
  <si>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</si>
  <si>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</si>
  <si>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</si>
  <si>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</si>
  <si>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</si>
  <si>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</si>
  <si>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</si>
  <si>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</si>
  <si>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</si>
  <si>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</si>
  <si>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</si>
  <si>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</si>
  <si>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</si>
  <si>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</si>
  <si>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</si>
  <si>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</si>
  <si>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</si>
  <si>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</si>
  <si>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</si>
  <si>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</si>
  <si>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</si>
  <si>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</si>
  <si>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</si>
  <si>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</si>
  <si>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</si>
  <si>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</si>
  <si>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</si>
  <si>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</si>
  <si>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</si>
  <si>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</si>
  <si>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</si>
  <si>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</si>
  <si>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</si>
  <si>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</si>
  <si>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</si>
  <si>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</si>
  <si>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</si>
  <si>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</si>
  <si>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</si>
  <si>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</si>
  <si>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</si>
  <si>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</si>
  <si>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</si>
  <si>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</si>
  <si>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</si>
  <si>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</si>
  <si>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</si>
  <si>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</si>
  <si>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</si>
  <si>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</si>
  <si>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</si>
  <si>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</si>
  <si>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</si>
  <si>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</si>
  <si>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</si>
  <si>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</si>
  <si>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</si>
  <si>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</si>
  <si>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</si>
  <si>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</si>
  <si>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</si>
  <si>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</si>
  <si>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</si>
  <si>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</si>
  <si>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</si>
  <si>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</si>
  <si>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</si>
  <si>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</si>
  <si>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</si>
  <si>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</si>
  <si>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</si>
  <si>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</si>
  <si>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</si>
  <si>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</si>
  <si>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</si>
  <si>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</si>
  <si>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</si>
  <si>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</si>
  <si>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</si>
  <si>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</si>
  <si>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</si>
  <si>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</si>
  <si>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</si>
  <si>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</si>
  <si>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</si>
  <si>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</si>
  <si>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</si>
  <si>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</si>
  <si>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</si>
  <si>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</si>
  <si>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</si>
  <si>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</si>
  <si>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</si>
  <si>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</si>
  <si>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</si>
  <si>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</si>
  <si>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</si>
  <si>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</si>
  <si>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</si>
  <si>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</si>
  <si>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</si>
  <si>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</si>
  <si>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</si>
  <si>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</si>
  <si>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</si>
  <si>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</si>
  <si>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</si>
  <si>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</si>
  <si>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</si>
  <si>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</si>
  <si>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</si>
  <si>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</si>
  <si>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</si>
  <si>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</si>
  <si>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</si>
  <si>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</si>
  <si>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</si>
  <si>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</si>
  <si>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</si>
  <si>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</si>
  <si>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</si>
  <si>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</si>
  <si>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</si>
  <si>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</si>
  <si>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</si>
  <si>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</si>
  <si>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</si>
  <si>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</si>
  <si>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</si>
  <si>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</si>
  <si>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</si>
  <si>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</si>
  <si>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</si>
  <si>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</si>
  <si>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</si>
  <si>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</si>
  <si>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</si>
  <si>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</si>
  <si>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</si>
  <si>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</si>
  <si>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</si>
  <si>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</si>
  <si>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</si>
  <si>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</si>
  <si>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</si>
  <si>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</si>
  <si>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</si>
  <si>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</si>
  <si>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</si>
  <si>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</si>
  <si>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</si>
  <si>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</si>
  <si>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</si>
  <si>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</si>
  <si>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</si>
  <si>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</si>
  <si>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</si>
  <si>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</si>
  <si>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</si>
  <si>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</si>
  <si>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</si>
  <si>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</si>
  <si>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</si>
  <si>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</si>
  <si>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</si>
  <si>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</si>
  <si>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</si>
  <si>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</si>
  <si>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</si>
  <si>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</si>
  <si>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</si>
  <si>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</si>
  <si>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</si>
  <si>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</si>
  <si>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</si>
  <si>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</si>
  <si>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</si>
  <si>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</si>
  <si>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</si>
  <si>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</si>
  <si>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</si>
  <si>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</si>
  <si>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</si>
  <si>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</si>
  <si>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</si>
  <si>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</si>
  <si>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</si>
  <si>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</si>
  <si>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</si>
  <si>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</si>
  <si>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</si>
  <si>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</si>
  <si>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</si>
  <si>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</si>
  <si>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</si>
  <si>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</si>
  <si>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</si>
  <si>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</si>
  <si>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</si>
  <si>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</si>
  <si>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</si>
  <si>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</si>
  <si>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</si>
  <si>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</si>
  <si>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</si>
  <si>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</si>
  <si>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</si>
  <si>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</si>
  <si>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</si>
  <si>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</si>
  <si>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</si>
  <si>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</si>
  <si>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</si>
  <si>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</si>
  <si>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</si>
  <si>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</si>
  <si>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</si>
  <si>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</si>
  <si>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</si>
  <si>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</si>
  <si>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</si>
  <si>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</si>
  <si>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</si>
  <si>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</si>
  <si>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</si>
  <si>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</si>
  <si>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</si>
  <si>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</si>
  <si>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</si>
  <si>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</si>
  <si>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</si>
  <si>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</si>
  <si>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</si>
  <si>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</si>
  <si>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</si>
  <si>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</si>
  <si>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</si>
  <si>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</si>
  <si>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</si>
  <si>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</si>
  <si>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</si>
  <si>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</si>
  <si>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</si>
  <si>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</si>
  <si>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</si>
  <si>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</si>
  <si>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</si>
  <si>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</si>
  <si>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</si>
  <si>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</si>
  <si>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</si>
  <si>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</si>
  <si>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</si>
  <si>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</si>
  <si>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</si>
  <si>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</si>
  <si>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</si>
  <si>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</si>
  <si>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</si>
  <si>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</si>
  <si>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</si>
  <si>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</si>
  <si>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</si>
  <si>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</si>
  <si>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</si>
  <si>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</si>
  <si>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</si>
  <si>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</si>
  <si>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</si>
  <si>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</si>
  <si>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</si>
  <si>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</si>
  <si>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</si>
  <si>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</si>
  <si>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</si>
  <si>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</si>
  <si>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</si>
  <si>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</si>
  <si>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</si>
  <si>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</si>
  <si>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</si>
  <si>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</si>
  <si>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</si>
  <si>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</si>
  <si>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</si>
  <si>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</si>
  <si>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</si>
  <si>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</si>
  <si>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</si>
  <si>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</si>
  <si>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</si>
  <si>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</si>
  <si>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</si>
  <si>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</si>
  <si>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</si>
  <si>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</si>
  <si>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</si>
  <si>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</si>
  <si>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</si>
  <si>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</si>
  <si>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</si>
  <si>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</si>
  <si>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</si>
  <si>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</si>
  <si>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</si>
  <si>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</si>
  <si>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</si>
  <si>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</si>
  <si>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</si>
  <si>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</si>
  <si>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</si>
  <si>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</si>
  <si>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</si>
  <si>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</si>
  <si>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</si>
  <si>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</si>
  <si>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</si>
  <si>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</si>
  <si>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</si>
  <si>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</si>
  <si>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</si>
  <si>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</si>
  <si>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</si>
  <si>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</si>
  <si>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</si>
  <si>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</si>
  <si>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</si>
  <si>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</si>
  <si>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</si>
  <si>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</si>
  <si>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</si>
  <si>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</si>
  <si>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</si>
  <si>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</si>
  <si>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</si>
  <si>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</si>
  <si>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</si>
  <si>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</si>
  <si>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</si>
  <si>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</si>
  <si>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</si>
  <si>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</si>
  <si>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</si>
  <si>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</si>
  <si>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</si>
  <si>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</si>
  <si>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</si>
  <si>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</si>
  <si>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</si>
  <si>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</si>
  <si>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</si>
  <si>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</si>
  <si>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</si>
  <si>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</si>
  <si>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</si>
  <si>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</si>
  <si>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</si>
  <si>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</si>
  <si>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</si>
  <si>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</si>
  <si>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</si>
  <si>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</si>
  <si>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</si>
  <si>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</si>
  <si>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</si>
  <si>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</si>
  <si>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</si>
  <si>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</si>
  <si>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</si>
  <si>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</si>
  <si>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</si>
  <si>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</si>
  <si>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</si>
  <si>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</si>
  <si>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</si>
  <si>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</si>
  <si>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</si>
  <si>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</si>
  <si>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</si>
  <si>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</si>
  <si>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</si>
  <si>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</si>
  <si>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</si>
  <si>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</si>
  <si>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</si>
  <si>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</si>
  <si>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</si>
  <si>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</si>
  <si>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</si>
  <si>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</si>
  <si>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</si>
  <si>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</si>
  <si>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</si>
  <si>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</si>
  <si>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</si>
  <si>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</si>
  <si>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</si>
  <si>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</si>
  <si>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</si>
  <si>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</si>
  <si>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</si>
  <si>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</si>
  <si>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</si>
  <si>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</si>
  <si>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</si>
  <si>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</si>
  <si>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</si>
  <si>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</si>
  <si>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</si>
  <si>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</si>
  <si>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</si>
  <si>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</si>
  <si>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</si>
  <si>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</si>
  <si>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</si>
  <si>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</si>
  <si>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</si>
  <si>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</si>
  <si>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</si>
  <si>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</si>
  <si>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</si>
  <si>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</si>
  <si>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</si>
  <si>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</si>
  <si>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</si>
  <si>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</si>
  <si>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</si>
  <si>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</si>
  <si>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</si>
  <si>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</si>
  <si>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</si>
  <si>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</si>
  <si>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</si>
  <si>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</si>
  <si>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</si>
  <si>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</si>
  <si>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</si>
  <si>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</si>
  <si>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</si>
  <si>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</si>
  <si>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</si>
  <si>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</si>
  <si>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</si>
  <si>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</si>
  <si>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</si>
  <si>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</si>
  <si>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</si>
  <si>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</si>
  <si>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</si>
  <si>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</si>
  <si>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</si>
  <si>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</si>
  <si>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</si>
  <si>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</si>
  <si>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</si>
  <si>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</si>
  <si>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</si>
  <si>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</si>
  <si>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</si>
  <si>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</si>
  <si>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</si>
  <si>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</si>
  <si>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</si>
  <si>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</si>
  <si>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</si>
  <si>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</si>
  <si>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</si>
  <si>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</si>
  <si>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</si>
  <si>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</si>
  <si>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</si>
  <si>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</si>
  <si>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</si>
  <si>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</si>
  <si>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</si>
  <si>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</si>
  <si>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</si>
  <si>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</si>
  <si>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</si>
  <si>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</si>
  <si>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</si>
  <si>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</si>
  <si>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</si>
  <si>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</si>
  <si>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</si>
  <si>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</si>
  <si>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</si>
  <si>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</si>
  <si>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</si>
  <si>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</si>
  <si>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</si>
  <si>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</si>
  <si>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</si>
  <si>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</si>
  <si>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</si>
  <si>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</si>
  <si>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</si>
  <si>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</si>
  <si>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</si>
  <si>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</si>
  <si>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</si>
  <si>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</si>
  <si>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</si>
  <si>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</si>
  <si>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</si>
  <si>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</si>
  <si>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</si>
  <si>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</si>
  <si>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</si>
  <si>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</si>
  <si>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</si>
  <si>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</si>
  <si>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</si>
  <si>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</si>
  <si>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</si>
  <si>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</si>
  <si>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</si>
  <si>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</si>
  <si>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</si>
  <si>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</si>
  <si>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</si>
  <si>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</si>
  <si>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</si>
  <si>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</si>
  <si>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</si>
  <si>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</si>
  <si>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</si>
  <si>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</si>
  <si>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</si>
  <si>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</si>
  <si>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</si>
  <si>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</si>
  <si>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</si>
  <si>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</si>
  <si>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</si>
  <si>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</si>
  <si>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</si>
  <si>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</si>
  <si>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</si>
  <si>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</si>
  <si>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</si>
  <si>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</si>
  <si>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</si>
  <si>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</si>
  <si>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</si>
  <si>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</si>
  <si>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</si>
  <si>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</si>
  <si>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</si>
  <si>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</si>
  <si>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</si>
  <si>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</si>
  <si>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</si>
  <si>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</si>
  <si>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</si>
  <si>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</si>
  <si>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</si>
  <si>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</si>
  <si>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</si>
  <si>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</si>
  <si>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</si>
  <si>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</si>
  <si>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</si>
  <si>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</si>
  <si>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</si>
  <si>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</si>
  <si>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</si>
  <si>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</si>
  <si>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</si>
  <si>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</si>
  <si>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</si>
  <si>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</si>
  <si>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</si>
  <si>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</si>
  <si>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</si>
  <si>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</si>
  <si>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</si>
  <si>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</si>
  <si>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</si>
  <si>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</si>
  <si>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</si>
  <si>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</si>
  <si>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</si>
  <si>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</si>
  <si>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</si>
  <si>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</si>
  <si>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</si>
  <si>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</si>
  <si>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</si>
  <si>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</si>
  <si>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</si>
  <si>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</si>
  <si>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</si>
  <si>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</si>
  <si>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</si>
  <si>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</si>
  <si>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</si>
  <si>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</si>
  <si>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</si>
  <si>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</si>
  <si>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</si>
  <si>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</si>
  <si>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</si>
  <si>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</si>
  <si>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</si>
  <si>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</si>
  <si>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</si>
  <si>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</si>
  <si>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</si>
  <si>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</si>
  <si>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</si>
  <si>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</si>
  <si>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</si>
  <si>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</si>
  <si>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</si>
  <si>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</si>
  <si>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</si>
  <si>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</si>
  <si>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</si>
  <si>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</si>
  <si>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</si>
  <si>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</si>
  <si>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</si>
  <si>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</si>
  <si>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</si>
  <si>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</si>
  <si>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</si>
  <si>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</si>
  <si>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</si>
  <si>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</si>
  <si>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</si>
  <si>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</si>
  <si>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</si>
  <si>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</si>
  <si>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</si>
  <si>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</si>
  <si>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</si>
  <si>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</si>
  <si>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</si>
  <si>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</si>
  <si>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</si>
  <si>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</si>
  <si>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</si>
  <si>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</si>
  <si>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PCM-20251119-00001279</t>
  </si>
  <si>
    <t>Team save hub site RYMK0549 Another team support on the way</t>
  </si>
  <si>
    <t>PCM-20251119-00001526</t>
  </si>
  <si>
    <t xml:space="preserve">Major issue at main Gen and team working to fix the issue </t>
  </si>
  <si>
    <t>NO PCM</t>
  </si>
  <si>
    <t>120 m</t>
  </si>
  <si>
    <t>PCM-20251119-00001586</t>
  </si>
  <si>
    <t>65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</si>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</sst>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9" totalsRowShown="0" headerRowDxfId="48" dataDxfId="47" headerRowBorderDxfId="45" tableBorderDxfId="46" totalsRowBorderDxfId="44">
  <autoFilter ref="A1:L4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7" totalsRowShown="0" headerRowDxfId="31" dataDxfId="30" headerRowBorderDxfId="28" tableBorderDxfId="29">
  <autoFilter ref="A1:L15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0" totalsRowShown="0" headerRowDxfId="15" dataDxfId="14" headerRowBorderDxfId="12" tableBorderDxfId="13">
  <autoFilter ref="A1:L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317.74984699074412</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78"/>
      <c r="E3" s="142"/>
      <c r="F3" s="143"/>
      <c r="G3" s="144">
        <f ca="1">IFERROR(NOW()-F3,"")</f>
        <v>45980.69827291667</v>
      </c>
      <c r="H3" s="143"/>
      <c r="I3" s="141" t="str">
        <f>IFERROR(VLOOKUP(D3,DB!A:F,6,0),"")</f>
        <v/>
      </c>
      <c r="J3" s="141" t="str">
        <f>IFERROR(VLOOKUP(D3,DB!A:G,7,0),"")</f>
        <v/>
      </c>
      <c r="K3" s="145"/>
      <c r="L3" s="146" t="str">
        <f>IFERROR(VLOOKUP(D3,DB!A:I,9,0),"")</f>
        <v/>
      </c>
    </row>
    <row r="4" spans="1:15" ht="15" customHeight="1">
      <c r="A4" s="128"/>
      <c r="B4" s="129" t="str">
        <f>IFERROR(VLOOKUP(D9,DB!A:K,11,0),"")</f>
        <v/>
      </c>
      <c r="C4" s="129"/>
      <c r="D4" s="129"/>
      <c r="E4" s="130"/>
      <c r="F4" s="127"/>
      <c r="G4" s="131">
        <f ca="1">IFERROR(NOW()-F4,"")</f>
        <v>45980.69827291667</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45980.69827291667</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45980.69827291667</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45980.69827291667</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45980.69827291667</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45980.69827291667</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45980.69827291667</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45980.69827291667</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45980.69827291667</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45980.69827291667</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45980.69827291667</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45980.69827291667</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45980.69827291667</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45980.69827291667</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45980.69827291667</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45980.69827291667</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45980.69827291667</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45980.69827291667</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45980.69827291667</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45980.69827291667</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45980.69827291667</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45980.69827291667</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45980.69827291667</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45980.69827291667</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45980.69827291667</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45980.69827291667</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45980.69827291667</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45980.69827291667</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45980.69827291667</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45980.69827291667</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45980.69827291667</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45980.69827291667</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45980.69827291667</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45980.69827291667</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45980.69827291667</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45980.69827291667</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45980.69827291667</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45980.69827291667</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45980.69827291667</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45980.69827291667</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45980.69827291667</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45980.69827291667</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45980.69827291667</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45980.69827291667</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45980.69827291667</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45980.69827291667</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45980.69827291667</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45980.69827291667</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45980.69827291667</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45980.69827291667</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45980.69827291667</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45980.69827291667</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45980.69827291667</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45980.69827291667</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EF5AFD77-B46D-4888-8373-9C5BD1ACCDFF}"/>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155.69843495370878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45980.69827291667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45980.69827291667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45980.69827291667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45980.69827291667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45980.69827291667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45980.69827291667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45980.69827291667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45980.69827291667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45980.69827291667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45980.69827291667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45980.69827291667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45980.69827291667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45980.69827291667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45980.69827291667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45980.69827291667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45980.69827291667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45980.69827291667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45980.69827291667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45980.69827291667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45980.69827291667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45980.69827291667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45980.69827291667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45980.69827291667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45980.69827291667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45980.69827291667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45980.69827291667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45980.69827291667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45980.69827291667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45980.69827291667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45980.69827291667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45980.69827291667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45980.69827291667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45980.69827291667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45980.69827291667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45980.69827291667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45980.69827291667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45980.69827291667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45980.69827291667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45980.69827291667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45980.69827291667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45980.69827291667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45980.69827291667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45980.69827291667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45980.69827291667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45980.69827291667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45980.69827291667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45980.69827291667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45980.69827291667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45980.69827291667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45980.69827291667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45980.69827291667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45980.69827291667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45980.69827291667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45980.69827291667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45980.69827291667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45980.69827291667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45980.69827291667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45980.69827291667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45980.69827291667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45980.69827291667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45980.69827291667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45980.69827291667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45980.69827291667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45980.69827291667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45980.69827291667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45980.69827291667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45980.69827291667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45980.69827291667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45980.69827291667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45980.69827291667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45980.69827291667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45980.69827291667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45980.69827291667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45980.69827291667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45980.69827291667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45980.69827291667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45980.69827291667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45980.69827291667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45980.69827291667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45980.69827291667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45980.69827291667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45980.69827291667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45980.69827291667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45980.69827291667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45980.69827291667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45980.69827291667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45980.69827291667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45980.69827291667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45980.69827291667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45980.69827291667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45980.69827291667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45980.69827291667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45980.69827291667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45980.69827291667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45980.69827291667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45980.69827291667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45980.69827291667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45980.69827291667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45980.69827291667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45980.69827291667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45980.69827291667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45980.69827291667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45980.69827291667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45980.69827291667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45980.69827291667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45980.69827291667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45980.69827291667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45980.69827291667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45980.69827291667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45980.69827291667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45980.69827291667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45980.69827291667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45980.69827291667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45980.69827291667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45980.69827291667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45980.69827291667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45980.69827291667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45980.69827291667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45980.69827291667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45980.69827291667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45980.69827291667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45980.69827291667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45980.69827291667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45980.69827291667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45980.69827291667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45980.69827291667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45980.69827291667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45980.69827291667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45980.69827291667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45980.69827291667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45980.69827291667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45980.69827291667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45980.69827291667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45980.69827291667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45980.69827291667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45980.69827291667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45980.69827291667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45980.69827291667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45980.69827291667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45980.69827291667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45980.69827291667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45980.69827291667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45980.69827291667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45980.69827291667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45980.69827291667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45980.69827291667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45980.69827291667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45980.69827291667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45980.69827291667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45980.69827291667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45980.69827291667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45980.69827291667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45980.69827291667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45980.69827291667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45980.69827291667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45980.69827291667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45980.69827291667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45980.69827291667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45980.69827291667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45980.69827291667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45980.69827291667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45980.69827291667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45980.69827291667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45980.69827291667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45980.69827291667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45980.69827291667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45980.69827291667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45980.69827291667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45980.69827291667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45980.69827291667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45980.69827291667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45980.69827291667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45980.69827291667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45980.69827291667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45980.69827291667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45980.69827291667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45980.69827291667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45980.69827291667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45980.69827291667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45980.69827291667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45980.69827291667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45980.69827291667</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D2" sqref="D2:D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85"/>
      <c r="E2" s="61"/>
      <c r="F2" s="20"/>
      <c r="G2" s="21">
        <f t="shared" ref="G2:G3" ca="1" si="0">IFERROR(NOW()-F2,"-")</f>
        <v>45980.69827291667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45980.69827291667</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45980.69827291667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45980.69827291667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45980.69827291667</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45980.69827291667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45980.69827291667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45980.69827291667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45980.69827291667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45980.69827291667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45980.69827291667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45980.69827291667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45980.69827291667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45980.69827291667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45980.69827291667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45980.69827291667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45980.69827291667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45980.69827291667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45980.69827291667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45980.69827291667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45980.69827291667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45980.69827291667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45980.69827291667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45980.69827291667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45980.69827291667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45980.69827291667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45980.69827291667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45980.69827291667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45980.69827291667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45980.69827291667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45980.69827291667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45980.69827291667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45980.69827291667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45980.69827291667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45980.69827291667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45980.69827291667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45980.69827291667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45980.69827291667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45980.69827291667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45980.69827291667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45980.69827291667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45980.69827291667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45980.69827291667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45980.69827291667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45980.69827291667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45980.69827291667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45980.69827291667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45980.69827291667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45980.69827291667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45980.69827291667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45980.69827291667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45980.69827291667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45980.69827291667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45980.69827291667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45980.69827291667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45980.69827291667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45980.69827291667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45980.69827291667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45980.69827291667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45980.69827291667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45980.69827291667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45980.69827291667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45980.69827291667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45980.69827291667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45980.69827291667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45980.69827291667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45980.69827291667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45980.69827291667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45980.69827291667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45980.69827291667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45980.69827291667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45980.69827291667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45980.69827291667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45980.69827291667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45980.69827291667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45980.69827291667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45980.69827291667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45980.69827291667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45980.69827291667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45980.69827291667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45980.69827291667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45980.69827291667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45980.69827291667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45980.69827291667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45980.69827291667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45980.69827291667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45980.69827291667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45980.69827291667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45980.69827291667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45980.69827291667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45980.69827291667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45980.69827291667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45980.69827291667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45980.69827291667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45980.69827291667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45980.69827291667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45980.69827291667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45980.69827291667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45980.69827291667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45980.69827291667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45980.69827291667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45980.69827291667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45980.69827291667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45980.69827291667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45980.69827291667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45980.69827291667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45980.69827291667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45980.69827291667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45980.69827291667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45980.69827291667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45980.69827291667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45980.69827291667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45980.69827291667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45980.69827291667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45980.69827291667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45980.69827291667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45980.69827291667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45980.69827291667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45980.69827291667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45980.69827291667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45980.69827291667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45980.69827291667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45980.69827291667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45980.69827291667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45980.69827291667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45980.69827291667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45980.69827291667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45980.69827291667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45980.69827291667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45980.69827291667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45980.69827291667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45980.69827291667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45980.69827291667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45980.69827291667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45980.69827291667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45980.69827291667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45980.69827291667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45980.69827291667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45980.69827291667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45980.69827291667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45980.69827291667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45980.69827291667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45980.69827291667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45980.69827291667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45980.69827291667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45980.69827291667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45980.69827291667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45980.69827291667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45980.69827291667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45980.69827291667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45980.69827291667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45980.69827291667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45980.69827291667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45980.69827291667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45980.69827291667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45980.69827291667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45980.69827291667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45980.69827291667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45980.69827291667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45980.69827291667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45980.69827291667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45980.69827291667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45980.69827291667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45980.69827291667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45980.69827291667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45980.69827291667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45980.69827291667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45980.69827291667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45980.69827291667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45980.69827291667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45980.69827291667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45980.69827291667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45980.69827291667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45980.69827291667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45980.69827291667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45980.69827291667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45980.69827291667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45980.69827291667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45980.69827291667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45980.69827291667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45980.69827291667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45980.69827291667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45980.69827291667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45980.69827291667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45980.69827291667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45980.69827291667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45980.69827291667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45980.69827291667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45980.69827291667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45980.69827291667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45980.69827291667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45980.69827291667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45980.69827291667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45980.69827291667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45980.69827291667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45980.69827291667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45980.69827291667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45980.69827291667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45980.69827291667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45980.69827291667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45980.69827291667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45980.69827291667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45980.69827291667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45980.69827291667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45980.69827291667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45980.69827291667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45980.69827291667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45980.69827291667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45980.69827291667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45980.69827291667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45980.69827291667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45980.69827291667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45980.69827291667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45980.69827291667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45980.69827291667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45980.69827291667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45980.69827291667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45980.69827291667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45980.69827291667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45980.69827291667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45980.69827291667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45980.69827291667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45980.69827291667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45980.69827291667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45980.69827291667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45980.69827291667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45980.69827291667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45980.69827291667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45980.69827291667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45980.69827291667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45980.69827291667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45980.69827291667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45980.69827291667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45980.69827291667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45980.69827291667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45980.69827291667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45980.69827291667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45980.69827291667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45980.69827291667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45980.69827291667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45980.69827291667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45980.69827291667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45980.69827291667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45980.69827291667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45980.69827291667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45980.69827291667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45980.69827291667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45980.69827291667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45980.69827291667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45980.69827291667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45980.69827291667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45980.69827291667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45980.69827291667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45980.69827291667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45980.69827291667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45980.69827291667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45980.69827291667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45980.69827291667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45980.69827291667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45980.69827291667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45980.69827291667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45980.69827291667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45980.69827291667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45980.69827291667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45980.69827291667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45980.69827291667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45980.69827291667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45980.69827291667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45980.69827291667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45980.69827291667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45980.69827291667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45980.69827291667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45980.69827291667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45980.69827291667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45980.69827291667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45980.69827291667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45980.69827291667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45980.69827291667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45980.69827291667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45980.69827291667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45980.69827291667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45980.69827291667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45980.69827291667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45980.69827291667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45980.69827291667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45980.69827291667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45980.69827291667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45980.69827291667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45980.69827291667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45980.69827291667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45980.69827291667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45980.69827291667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45980.69827291667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45980.69827291667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45980.69827291667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45980.69827291667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45980.69827291667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45980.69827291667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45980.69827291667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45980.69827291667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45980.69827291667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45980.69827291667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45980.69827291667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45980.69827291667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45980.69827291667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45980.69827291667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45980.69827291667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45980.69827291667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45980.69827291667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45980.69827291667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45980.69827291667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45980.69827291667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45980.69827291667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45980.69827291667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45980.69827291667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45980.69827291667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45980.69827291667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45980.69827291667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45980.69827291667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45980.69827291667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45980.69827291667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45980.69827291667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45980.69827291667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45980.69827291667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45980.69827291667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45980.69827291667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45980.69827291667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45980.69827291667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45980.69827291667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45980.69827291667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45980.69827291667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45980.69827291667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45980.69827291667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45980.69827291667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45980.69827291667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45980.69827291667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45980.69827291667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45980.69827291667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45980.69827291667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45980.69827291667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45980.69827291667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45980.69827291667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45980.69827291667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45980.69827291667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45980.69827291667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45980.69827291667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45980.69827291667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45980.69827291667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45980.69827291667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45980.69827291667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45980.69827291667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45980.69827291667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45980.69827291667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45980.69827291667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45980.69827291667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45980.69827291667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45980.69827291667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45980.69827291667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45980.69827291667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45980.69827291667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45980.69827291667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45980.69827291667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45980.69827291667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45980.69827291667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45980.69827291667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45980.69827291667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45980.69827291667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45980.69827291667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45980.69827291667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45980.69827291667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45980.69827291667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45980.69827291667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45980.69827291667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45980.69827291667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45980.69827291667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45980.69827291667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45980.69827291667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45980.69827291667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45980.69827291667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45980.69827291667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45980.69827291667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45980.69827291667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45980.69827291667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45980.69827291667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45980.69827291667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45980.69827291667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45980.69827291667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45980.69827291667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45980.69827291667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45980.69827291667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45980.69827291667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45980.69827291667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45980.69827291667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45980.69827291667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45980.69827291667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45980.69827291667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45980.69827291667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45980.69827291667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45980.69827291667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45980.69827291667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45980.69827291667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45980.69827291667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45980.69827291667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45980.69827291667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45980.69827291667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45980.69827291667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45980.69827291667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45980.69827291667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45980.69827291667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45980.69827291667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45980.69827291667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45980.69827291667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45980.69827291667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45980.69827291667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45980.69827291667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45980.69827291667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45980.69827291667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45980.69827291667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45980.69827291667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45980.69827291667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45980.69827291667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45980.69827291667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45980.69827291667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45980.69827291667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45980.69827291667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45980.69827291667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45980.69827291667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45980.69827291667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45980.69827291667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45980.69827291667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45980.69827291667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45980.69827291667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45980.69827291667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45980.69827291667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45980.69827291667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45980.69827291667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45980.69827291667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45980.69827291667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45980.69827291667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45980.69827291667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45980.69827291667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45980.69827291667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45980.69827291667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45980.69827291667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45980.69827291667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45980.69827291667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45980.69827291667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45980.69827291667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45980.69827291667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45980.69827291667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45980.69827291667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45980.69827291667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45980.69827291667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45980.69827291667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45980.69827291667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45980.69827291667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45980.69827291667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45980.69827291667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45980.69827291667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45980.69827291667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45980.69827291667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45980.69827291667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45980.69827291667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45980.69827291667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45980.69827291667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45980.69827291667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45980.69827291667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45980.69827291667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45980.69827291667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45980.69827291667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45980.69827291667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45980.69827291667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45980.69827291667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45980.69827291667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45980.69827291667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45980.69827291667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45980.69827291667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45980.69827291667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45980.69827291667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45980.69827291667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45980.69827291667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45980.69827291667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45980.69827291667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45980.69827291667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45980.69827291667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45980.69827291667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45980.69827291667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45980.69827291667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45980.69827291667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45980.69827291667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45980.69827291667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45980.69827291667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45980.69827291667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45980.69827291667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45980.69827291667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45980.69827291667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45980.69827291667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45980.69827291667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45980.69827291667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45980.69827291667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45980.69827291667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45980.69827291667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45980.69827291667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45980.69827291667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45980.69827291667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45980.69827291667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45980.69827291667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45980.69827291667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45980.69827291667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45980.69827291667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45980.69827291667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45980.69827291667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45980.69827291667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45980.69827291667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45980.69827291667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45980.69827291667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45980.69827291667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45980.69827291667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45980.69827291667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45980.69827291667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45980.69827291667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45980.69827291667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45980.69827291667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45980.69827291667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45980.69827291667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45980.69827291667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45980.69827291667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45980.69827291667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45980.69827291667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45980.69827291667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45980.69827291667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45980.69827291667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45980.69827291667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45980.69827291667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45980.69827291667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45980.69827291667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45980.69827291667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45980.69827291667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45980.69827291667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45980.69827291667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45980.69827291667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45980.69827291667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45980.69827291667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45980.69827291667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45980.69827291667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45980.69827291667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45980.69827291667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45980.69827291667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45980.69827291667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45980.69827291667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45980.69827291667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45980.69827291667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45980.69827291667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45980.69827291667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45980.69827291667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45980.69827291667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45980.69827291667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45980.69827291667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45980.69827291667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45980.69827291667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45980.69827291667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45980.69827291667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45980.69827291667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45980.69827291667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45980.69827291667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45980.69827291667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45980.69827291667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45980.69827291667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45980.69827291667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45980.69827291667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45980.69827291667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45980.69827291667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45980.69827291667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45980.69827291667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45980.69827291667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45980.69827291667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45980.69827291667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45980.69827291667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45980.69827291667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45980.69827291667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45980.69827291667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45980.69827291667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45980.69827291667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45980.69827291667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45980.69827291667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45980.69827291667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45980.69827291667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45980.69827291667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45980.69827291667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45980.69827291667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45980.69827291667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45980.69827291667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45980.69827291667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45980.69827291667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45980.69827291667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45980.69827291667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45980.69827291667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45980.69827291667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45980.69827291667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45980.69827291667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45980.69827291667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45980.69827291667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45980.69827291667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45980.69827291667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45980.69827291667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45980.69827291667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45980.69827291667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45980.69827291667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45980.69827291667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45980.69827291667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45980.69827291667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45980.69827291667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45980.69827291667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45980.69827291667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45980.69827291667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45980.69827291667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45980.69827291667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45980.69827291667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45980.69827291667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45980.69827291667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45980.69827291667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45980.69827291667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45980.69827291667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45980.69827291667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45980.69827291667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45980.69827291667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45980.69827291667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45980.69827291667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45980.69827291667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45980.69827291667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45980.69827291667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45980.69827291667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45980.69827291667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45980.69827291667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45980.69827291667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45980.69827291667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45980.69827291667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45980.69827291667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45980.69827291667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45980.69827291667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45980.69827291667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45980.69827291667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45980.69827291667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45980.69827291667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45980.69827291667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45980.69827291667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45980.69827291667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45980.69827291667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45980.69827291667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45980.69827291667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45980.69827291667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45980.69827291667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45980.69827291667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45980.69827291667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45980.69827291667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45980.69827291667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45980.69827291667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45980.69827291667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45980.69827291667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45980.69827291667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45980.69827291667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45980.69827291667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45980.69827291667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45980.69827291667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45980.69827291667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45980.69827291667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45980.69827291667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45980.69827291667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45980.69827291667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45980.69827291667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45980.69827291667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45980.69827291667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45980.69827291667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45980.69827291667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45980.69827291667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45980.69827291667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45980.69827291667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45980.69827291667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45980.69827291667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45980.69827291667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45980.69827291667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45980.69827291667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45980.69827291667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45980.69827291667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45980.69827291667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45980.69827291667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45980.69827291667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45980.69827291667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45980.69827291667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45980.69827291667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45980.69827291667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45980.69827291667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45980.69827291667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45980.69827291667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45980.69827291667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45980.69827291667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45980.69827291667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45980.69827291667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45980.69827291667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45980.69827291667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45980.69827291667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45980.69827291667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45980.69827291667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45980.69827291667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45980.69827291667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45980.69827291667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45980.69827291667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45980.69827291667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45980.69827291667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45980.69827291667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45980.69827291667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45980.69827291667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45980.69827291667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45980.69827291667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45980.69827291667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45980.69827291667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45980.69827291667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45980.69827291667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45980.69827291667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45980.69827291667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45980.69827291667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45980.69827291667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45980.69827291667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45980.69827291667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45980.69827291667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45980.69827291667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45980.69827291667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45980.69827291667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45980.69827291667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45980.69827291667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45980.69827291667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45980.69827291667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45980.69827291667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45980.69827291667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45980.69827291667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45980.69827291667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45980.69827291667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45980.69827291667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45980.69827291667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45980.69827291667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45980.69827291667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45980.69827291667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45980.69827291667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45980.69827291667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45980.69827291667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45980.69827291667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45980.69827291667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45980.69827291667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45980.69827291667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45980.69827291667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45980.69827291667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45980.69827291667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45980.69827291667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45980.69827291667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45980.69827291667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45980.69827291667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45980.69827291667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45980.69827291667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45980.69827291667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45980.69827291667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45980.69827291667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45980.69827291667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45980.69827291667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45980.69827291667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45980.69827291667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45980.69827291667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45980.69827291667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45980.69827291667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45980.69827291667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45980.69827291667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45980.69827291667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45980.69827291667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45980.69827291667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45980.69827291667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45980.69827291667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45980.69827291667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45980.69827291667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45980.69827291667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45980.69827291667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45980.69827291667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45980.69827291667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45980.69827291667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45980.69827291667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45980.69827291667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45980.69827291667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45980.69827291667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45980.69827291667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45980.69827291667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45980.69827291667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45980.69827291667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45980.69827291667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45980.69827291667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45980.69827291667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45980.69827291667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45980.69827291667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45980.69827291667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45980.69827291667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45980.69827291667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45980.69827291667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45980.69827291667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45980.69827291667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45980.69827291667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45980.69827291667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45980.69827291667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45980.69827291667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45980.69827291667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45980.69827291667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45980.69827291667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45980.69827291667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45980.69827291667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45980.69827291667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45980.69827291667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45980.69827291667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45980.69827291667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45980.69827291667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45980.69827291667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45980.69827291667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45980.69827291667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45980.69827291667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45980.69827291667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45980.69827291667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45980.69827291667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45980.69827291667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45980.69827291667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45980.69827291667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45980.69827291667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45980.69827291667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45980.69827291667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45980.69827291667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45980.69827291667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45980.69827291667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45980.69827291667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45980.69827291667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45980.69827291667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45980.69827291667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45980.69827291667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45980.69827291667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45980.69827291667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45980.69827291667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45980.69827291667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45980.69827291667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45980.69827291667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45980.69827291667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45980.69827291667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45980.69827291667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45980.69827291667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45980.69827291667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45980.69827291667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45980.69827291667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45980.69827291667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45980.69827291667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45980.69827291667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45980.69827291667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45980.69827291667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45980.69827291667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45980.69827291667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45980.69827291667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45980.69827291667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45980.69827291667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45980.69827291667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45980.69827291667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45980.69827291667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45980.69827291667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45980.69827291667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45980.69827291667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45980.69827291667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45980.69827291667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45980.69827291667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45980.69827291667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45980.69827291667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45980.69827291667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45980.69827291667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45980.69827291667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45980.69827291667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45980.69827291667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45980.69827291667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45980.69827291667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45980.69827291667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45980.69827291667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45980.69827291667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45980.69827291667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45980.69827291667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45980.69827291667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45980.69827291667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45980.69827291667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45980.69827291667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45980.69827291667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45980.69827291667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45980.69827291667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45980.69827291667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45980.69827291667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45980.69827291667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45980.69827291667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45980.69827291667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45980.69827291667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45980.69827291667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45980.69827291667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45980.69827291667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45980.69827291667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45980.69827291667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45980.69827291667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45980.69827291667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45980.69827291667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45980.69827291667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45980.69827291667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45980.69827291667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45980.69827291667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45980.69827291667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45980.69827291667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45980.69827291667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45980.69827291667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45980.69827291667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45980.69827291667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45980.69827291667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45980.69827291667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45980.69827291667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45980.69827291667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45980.69827291667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45980.69827291667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45980.69827291667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45980.69827291667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45980.69827291667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45980.69827291667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45980.69827291667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45980.69827291667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45980.69827291667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45980.69827291667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45980.69827291667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45980.69827291667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45980.69827291667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45980.69827291667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45980.69827291667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45980.69827291667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45980.69827291667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45980.69827291667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45980.69827291667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45980.69827291667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45980.69827291667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45980.69827291667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45980.69827291667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45980.69827291667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45980.69827291667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45980.69827291667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45980.69827291667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45980.69827291667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45980.69827291667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45980.69827291667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45980.69827291667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45980.69827291667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45980.69827291667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45980.69827291667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45980.69827291667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45980.69827291667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45980.69827291667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45980.69827291667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45980.69827291667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45980.69827291667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45980.69827291667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45980.69827291667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45980.69827291667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45980.69827291667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45980.69827291667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45980.69827291667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45980.69827291667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45980.69827291667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45980.69827291667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45980.69827291667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45980.69827291667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45980.69827291667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45980.69827291667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45980.69827291667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45980.69827291667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45980.69827291667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45980.69827291667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45980.69827291667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45980.69827291667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45980.69827291667</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9"/>
  <sheetViews>
    <sheetView tabSelected="1"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277.21755532407406</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34920</v>
      </c>
      <c r="E3" s="94" t="s">
        <v>39021</v>
      </c>
      <c r="F3" s="95">
        <v>45980.587314814817</v>
      </c>
      <c r="G3" s="96">
        <f t="shared" ref="G3:G59" ca="1" si="0">IFERROR(NOW()-F3,"")</f>
        <v>0.11095810185361188</v>
      </c>
      <c r="H3" s="95">
        <v>45980.581435185188</v>
      </c>
      <c r="I3" s="113" t="str">
        <f>IFERROR(VLOOKUP(D3,DB!A:F,6,0),"")</f>
        <v>SCECO</v>
      </c>
      <c r="J3" s="113" t="str">
        <f>IFERROR(VLOOKUP(D3,DB!A:G,7,0),"")</f>
        <v>Vandalized</v>
      </c>
      <c r="K3" s="97" t="s">
        <v>39108</v>
      </c>
      <c r="L3" s="91" t="str">
        <f>IFERROR(VLOOKUP(D3,DB!A:I,9,0),"")</f>
        <v>Latis</v>
      </c>
    </row>
    <row r="4" spans="1:16" ht="15" customHeight="1">
      <c r="A4" s="113" t="s">
        <v>39109</v>
      </c>
      <c r="B4" s="113" t="str">
        <f>IFERROR(VLOOKUP(D4,DB!A:K,11,0),"")</f>
        <v>R4</v>
      </c>
      <c r="C4" s="93">
        <v>5</v>
      </c>
      <c r="D4" s="91" t="s">
        <v>36648</v>
      </c>
      <c r="E4" s="94" t="s">
        <v>39021</v>
      </c>
      <c r="F4" s="95">
        <v>45980.662546296298</v>
      </c>
      <c r="G4" s="96">
        <f t="shared" ca="1" si="0"/>
        <v>3.5726620371860918E-2</v>
      </c>
      <c r="H4" s="95">
        <v>45980.652187500003</v>
      </c>
      <c r="I4" s="113" t="str">
        <f>IFERROR(VLOOKUP(D4,DB!A:F,6,0),"")</f>
        <v>Generator-SG</v>
      </c>
      <c r="J4" s="113" t="str">
        <f>IFERROR(VLOOKUP(D4,DB!A:G,7,0),"")</f>
        <v>In progress</v>
      </c>
      <c r="K4" s="97" t="s">
        <v>39110</v>
      </c>
      <c r="L4" s="91" t="str">
        <f>IFERROR(VLOOKUP(D4,DB!A:I,9,0),"")</f>
        <v>Latis</v>
      </c>
    </row>
    <row r="5" spans="1:16" ht="15" customHeight="1">
      <c r="A5" s="113" t="s">
        <v>39111</v>
      </c>
      <c r="B5" s="113" t="str">
        <f>IFERROR(VLOOKUP(D5,DB!A:K,11,0),"")</f>
        <v>R4</v>
      </c>
      <c r="C5" s="93">
        <v>1</v>
      </c>
      <c r="D5" s="91" t="s">
        <v>37987</v>
      </c>
      <c r="E5" s="94" t="s">
        <v>39021</v>
      </c>
      <c r="F5" s="95"/>
      <c r="G5" s="96">
        <f t="shared" ca="1" si="0"/>
        <v>45980.69827291667</v>
      </c>
      <c r="H5" s="95">
        <v>45980.665300925924</v>
      </c>
      <c r="I5" s="113" t="str">
        <f>IFERROR(VLOOKUP(D5,DB!A:F,6,0),"")</f>
        <v>SCECO</v>
      </c>
      <c r="J5" s="113" t="str">
        <f>IFERROR(VLOOKUP(D5,DB!A:G,7,0),"")</f>
        <v>Dead</v>
      </c>
      <c r="K5" s="97" t="s">
        <v>39112</v>
      </c>
      <c r="L5" s="91" t="str">
        <f>IFERROR(VLOOKUP(D5,DB!A:I,9,0),"")</f>
        <v>Latis</v>
      </c>
    </row>
    <row r="6" spans="1:16" ht="15" customHeight="1">
      <c r="A6" s="113" t="s">
        <v>39113</v>
      </c>
      <c r="B6" s="113" t="str">
        <f>IFERROR(VLOOKUP(D6,DB!A:K,11,0),"")</f>
        <v>R4</v>
      </c>
      <c r="C6" s="93">
        <v>2</v>
      </c>
      <c r="D6" s="91" t="s">
        <v>38582</v>
      </c>
      <c r="E6" s="94" t="s">
        <v>39021</v>
      </c>
      <c r="F6" s="95">
        <v>45980.681817129633</v>
      </c>
      <c r="G6" s="96">
        <f t="shared" ca="1" si="0"/>
        <v>1.6455787037557457E-2</v>
      </c>
      <c r="H6" s="95">
        <v>45980.668425925927</v>
      </c>
      <c r="I6" s="113" t="str">
        <f>IFERROR(VLOOKUP(D6,DB!A:F,6,0),"")</f>
        <v>SCECO</v>
      </c>
      <c r="J6" s="113" t="str">
        <f>IFERROR(VLOOKUP(D6,DB!A:G,7,0),"")</f>
        <v>Vandalized</v>
      </c>
      <c r="K6" s="97" t="s">
        <v>39114</v>
      </c>
      <c r="L6" s="91" t="str">
        <f>IFERROR(VLOOKUP(D6,DB!A:I,9,0),"")</f>
        <v>Latis</v>
      </c>
    </row>
    <row r="7" spans="1:16" ht="15" customHeight="1">
      <c r="A7" s="113"/>
      <c r="B7" s="113" t="str">
        <f>IFERROR(VLOOKUP(D7,DB!A:K,11,0),"")</f>
        <v/>
      </c>
      <c r="C7" s="93"/>
      <c r="D7" s="91"/>
      <c r="E7" s="94"/>
      <c r="F7" s="95"/>
      <c r="G7" s="96">
        <f t="shared" ca="1" si="0"/>
        <v>45980.69827291667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45980.69827291667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45980.69827291667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45980.69827291667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45980.69827291667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45980.69827291667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45980.69827291667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45980.69827291667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45980.69827291667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45980.69827291667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45980.69827291667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45980.69827291667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45980.69827291667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45980.69827291667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45980.69827291667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45980.69827291667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147"/>
      <c r="E23" s="94"/>
      <c r="F23" s="95"/>
      <c r="G23" s="96">
        <f t="shared" ca="1" si="0"/>
        <v>45980.69827291667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45980.69827291667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45980.69827291667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45980.69827291667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45980.69827291667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45980.69827291667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45980.69827291667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45980.69827291667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45980.69827291667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45980.69827291667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45980.69827291667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45980.69827291667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45980.69827291667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45980.69827291667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45980.69827291667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45980.69827291667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45980.69827291667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45980.69827291667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45980.69827291667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45980.69827291667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45980.69827291667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45980.69827291667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45980.69827291667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45980.69827291667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45980.69827291667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45980.69827291667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45980.69827291667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45980.69827291667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45980.69827291667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45980.69827291667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45980.69827291667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45980.69827291667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45980.69827291667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45980.69827291667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45980.69827291667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45980.69827291667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45980.69827291667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ref="G60:G123" ca="1" si="1">IFERROR(NOW()-F60,"")</f>
        <v>45980.69827291667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45980.69827291667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45980.69827291667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45980.69827291667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45980.69827291667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45980.69827291667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45980.69827291667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45980.69827291667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45980.69827291667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45980.69827291667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45980.69827291667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45980.69827291667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45980.69827291667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45980.69827291667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45980.69827291667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45980.69827291667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45980.69827291667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45980.69827291667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45980.69827291667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45980.69827291667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45980.69827291667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45980.69827291667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45980.69827291667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45980.69827291667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45980.69827291667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45980.69827291667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45980.69827291667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45980.69827291667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45980.69827291667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45980.69827291667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45980.69827291667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45980.69827291667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45980.69827291667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45980.69827291667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45980.69827291667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45980.69827291667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45980.69827291667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45980.69827291667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45980.69827291667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45980.69827291667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45980.69827291667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45980.69827291667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45980.69827291667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45980.69827291667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45980.69827291667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45980.69827291667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45980.69827291667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45980.69827291667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45980.69827291667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45980.69827291667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45980.69827291667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45980.69827291667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45980.69827291667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45980.69827291667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45980.69827291667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45980.69827291667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45980.69827291667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45980.69827291667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45980.69827291667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45980.69827291667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45980.69827291667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45980.69827291667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45980.69827291667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45980.69827291667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ref="G124:G187" ca="1" si="2">IFERROR(NOW()-F124,"")</f>
        <v>45980.69827291667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45980.69827291667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45980.69827291667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45980.69827291667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45980.69827291667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45980.69827291667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45980.69827291667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45980.69827291667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45980.69827291667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45980.69827291667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45980.69827291667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45980.69827291667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45980.69827291667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45980.69827291667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45980.69827291667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45980.69827291667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45980.69827291667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45980.69827291667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45980.69827291667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45980.69827291667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45980.69827291667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45980.69827291667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45980.69827291667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45980.69827291667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45980.69827291667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45980.69827291667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45980.69827291667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45980.69827291667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45980.69827291667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45980.69827291667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45980.69827291667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45980.69827291667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45980.69827291667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45980.69827291667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45980.69827291667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45980.69827291667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45980.69827291667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45980.69827291667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45980.69827291667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45980.69827291667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45980.69827291667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45980.69827291667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45980.69827291667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45980.69827291667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45980.69827291667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45980.69827291667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45980.69827291667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45980.69827291667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45980.69827291667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45980.69827291667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45980.69827291667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45980.69827291667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45980.69827291667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45980.69827291667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45980.69827291667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45980.69827291667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45980.69827291667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45980.69827291667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45980.69827291667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45980.69827291667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45980.69827291667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45980.69827291667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45980.69827291667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45980.69827291667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ref="G188:G251" ca="1" si="3">IFERROR(NOW()-F188,"")</f>
        <v>45980.69827291667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45980.69827291667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45980.69827291667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45980.69827291667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45980.69827291667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45980.69827291667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45980.69827291667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45980.69827291667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45980.69827291667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45980.69827291667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45980.69827291667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45980.69827291667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45980.69827291667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45980.69827291667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45980.69827291667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45980.69827291667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45980.69827291667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45980.69827291667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45980.69827291667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45980.69827291667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45980.69827291667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45980.69827291667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45980.69827291667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45980.69827291667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45980.69827291667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45980.69827291667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45980.69827291667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45980.69827291667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45980.69827291667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45980.69827291667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45980.69827291667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45980.69827291667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45980.69827291667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45980.69827291667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45980.69827291667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45980.69827291667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45980.69827291667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45980.69827291667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45980.69827291667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45980.69827291667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45980.69827291667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45980.69827291667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45980.69827291667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45980.69827291667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45980.69827291667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45980.69827291667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45980.69827291667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45980.69827291667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45980.69827291667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45980.69827291667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45980.69827291667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45980.69827291667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45980.69827291667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45980.69827291667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45980.69827291667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45980.69827291667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45980.69827291667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45980.69827291667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45980.69827291667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45980.69827291667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45980.69827291667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45980.69827291667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45980.69827291667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45980.69827291667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ref="G252:G315" ca="1" si="4">IFERROR(NOW()-F252,"")</f>
        <v>45980.69827291667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45980.69827291667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45980.69827291667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45980.69827291667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45980.69827291667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45980.69827291667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45980.69827291667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45980.69827291667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45980.69827291667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45980.69827291667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45980.69827291667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45980.69827291667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45980.69827291667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45980.69827291667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45980.69827291667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45980.69827291667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45980.69827291667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45980.69827291667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45980.69827291667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45980.69827291667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45980.69827291667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45980.69827291667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45980.69827291667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45980.69827291667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45980.69827291667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45980.69827291667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45980.69827291667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45980.69827291667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45980.69827291667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45980.69827291667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45980.69827291667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45980.69827291667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45980.69827291667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45980.69827291667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45980.69827291667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45980.69827291667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45980.69827291667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45980.69827291667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45980.69827291667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45980.69827291667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45980.69827291667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45980.69827291667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45980.69827291667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45980.69827291667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45980.69827291667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45980.69827291667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45980.69827291667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45980.69827291667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45980.69827291667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45980.69827291667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45980.69827291667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45980.69827291667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45980.69827291667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45980.69827291667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45980.69827291667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45980.69827291667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45980.69827291667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45980.69827291667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45980.69827291667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45980.69827291667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45980.69827291667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45980.69827291667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45980.69827291667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45980.69827291667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ref="G316:G379" ca="1" si="5">IFERROR(NOW()-F316,"")</f>
        <v>45980.69827291667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45980.69827291667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45980.69827291667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45980.69827291667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45980.69827291667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45980.69827291667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45980.69827291667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45980.69827291667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45980.69827291667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45980.69827291667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45980.69827291667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45980.69827291667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45980.69827291667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45980.69827291667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45980.69827291667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45980.69827291667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45980.69827291667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45980.69827291667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45980.69827291667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45980.69827291667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45980.69827291667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45980.69827291667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45980.69827291667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45980.69827291667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45980.69827291667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45980.69827291667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45980.69827291667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45980.69827291667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45980.69827291667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45980.69827291667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45980.69827291667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45980.69827291667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45980.69827291667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45980.69827291667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45980.69827291667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45980.69827291667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45980.69827291667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45980.69827291667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45980.69827291667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45980.69827291667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45980.69827291667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45980.69827291667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45980.69827291667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45980.69827291667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45980.69827291667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45980.69827291667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45980.69827291667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45980.69827291667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45980.69827291667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45980.69827291667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45980.69827291667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45980.69827291667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45980.69827291667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45980.69827291667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45980.69827291667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45980.69827291667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45980.69827291667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45980.69827291667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45980.69827291667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45980.69827291667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45980.69827291667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45980.69827291667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45980.69827291667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45980.69827291667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ref="G380:G443" ca="1" si="6">IFERROR(NOW()-F380,"")</f>
        <v>45980.69827291667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45980.69827291667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45980.69827291667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45980.69827291667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45980.69827291667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45980.69827291667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45980.69827291667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45980.69827291667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45980.69827291667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45980.69827291667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45980.69827291667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45980.69827291667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45980.69827291667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45980.69827291667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45980.69827291667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45980.69827291667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45980.69827291667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45980.69827291667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45980.69827291667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45980.69827291667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45980.69827291667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45980.69827291667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45980.69827291667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45980.69827291667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45980.69827291667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45980.69827291667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45980.69827291667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45980.69827291667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45980.69827291667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45980.69827291667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45980.69827291667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45980.69827291667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45980.69827291667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45980.69827291667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45980.69827291667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45980.69827291667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45980.69827291667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45980.69827291667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45980.69827291667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45980.69827291667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45980.69827291667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45980.69827291667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45980.69827291667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45980.69827291667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45980.69827291667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45980.69827291667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45980.69827291667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45980.69827291667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45980.69827291667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45980.69827291667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45980.69827291667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45980.69827291667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45980.69827291667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45980.69827291667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45980.69827291667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45980.69827291667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45980.69827291667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45980.69827291667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45980.69827291667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45980.69827291667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45980.69827291667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45980.69827291667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45980.69827291667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45980.69827291667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ref="G444:G489" ca="1" si="7">IFERROR(NOW()-F444,"")</f>
        <v>45980.69827291667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45980.69827291667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45980.69827291667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45980.69827291667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45980.69827291667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45980.69827291667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45980.69827291667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45980.69827291667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45980.69827291667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45980.69827291667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45980.69827291667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45980.69827291667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45980.69827291667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45980.69827291667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45980.69827291667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45980.69827291667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45980.69827291667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45980.69827291667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45980.69827291667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45980.69827291667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45980.69827291667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45980.69827291667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45980.69827291667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45980.69827291667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45980.69827291667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45980.69827291667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45980.69827291667</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45980.69827291667</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45980.69827291667</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45980.69827291667</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45980.69827291667</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45980.69827291667</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45980.69827291667</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45980.69827291667</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45980.69827291667</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45980.69827291667</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45980.69827291667</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45980.69827291667</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45980.69827291667</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45980.69827291667</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45980.69827291667</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45980.69827291667</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45980.69827291667</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45980.69827291667</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45980.69827291667</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45980.69827291667</v>
      </c>
      <c r="H489" s="95"/>
      <c r="I489" s="113" t="str">
        <f>IFERROR(VLOOKUP(D489,DB!A:F,6,0),"")</f>
        <v/>
      </c>
      <c r="J489" s="113" t="str">
        <f>IFERROR(VLOOKUP(D489,DB!A:G,7,0),"")</f>
        <v/>
      </c>
      <c r="K489" s="97"/>
      <c r="L489" s="91" t="str">
        <f>IFERROR(VLOOKUP(D489,DB!A:I,9,0),"")</f>
        <v/>
      </c>
    </row>
  </sheetData>
  <dataValidations count="2">
    <dataValidation allowBlank="1" showInputMessage="1" showErrorMessage="1" sqref="E1" xr:uid="{A4F81451-56CC-4543-9497-104C4E44EE4B}"/>
    <dataValidation type="list" allowBlank="1" showInputMessage="1" showErrorMessage="1" sqref="E2:E4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69"/>
  <sheetViews>
    <sheetView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88.866212731481937</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54.509395601853612</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32.037161805557844</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35">
        <v>45977.514803240738</v>
      </c>
      <c r="G5" s="111">
        <f ca="1">IFERROR(NOW()-F5,"")</f>
        <v>3.1834696759324288</v>
      </c>
      <c r="H5" s="135">
        <v>45977.468807870369</v>
      </c>
      <c r="I5" s="109" t="str">
        <f>IFERROR(VLOOKUP(D5,DB!A:F,6,0),"")</f>
        <v>SCECO</v>
      </c>
      <c r="J5" s="109" t="str">
        <f>IFERROR(VLOOKUP(D5,DB!A:G,7,0),"")</f>
        <v>Weak</v>
      </c>
      <c r="K5" s="109" t="s">
        <v>39122</v>
      </c>
      <c r="L5" s="109" t="str">
        <f>IFERROR(VLOOKUP(D5,DB!A:I,9,0),"")</f>
        <v>Latis</v>
      </c>
    </row>
    <row r="6" spans="1:13">
      <c r="A6" s="109"/>
      <c r="B6" s="109" t="str">
        <f>IFERROR(VLOOKUP(D6,DB!A:K,11,0),"")</f>
        <v/>
      </c>
      <c r="C6" s="109"/>
      <c r="D6" s="109"/>
      <c r="E6" s="109"/>
      <c r="F6" s="109"/>
      <c r="G6" s="111">
        <f ca="1">IFERROR(NOW()-F6,"")</f>
        <v>45980.69827291667</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45980.69827291667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45980.69827291667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45980.69827291667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45980.69827291667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45980.69827291667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45980.69827291667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45980.69827291667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45980.69827291667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45980.69827291667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45980.69827291667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45980.69827291667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45980.69827291667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45980.69827291667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45980.69827291667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45980.69827291667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45980.69827291667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45980.69827291667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45980.69827291667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45980.69827291667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45980.69827291667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45980.69827291667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45980.69827291667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45980.69827291667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45980.69827291667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45980.69827291667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45980.69827291667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45980.69827291667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45980.69827291667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45980.69827291667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45980.69827291667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45980.69827291667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45980.69827291667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45980.69827291667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45980.69827291667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45980.69827291667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45980.69827291667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45980.69827291667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45980.69827291667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45980.69827291667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45980.69827291667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45980.69827291667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45980.69827291667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45980.69827291667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45980.69827291667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45980.69827291667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45980.69827291667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45980.69827291667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45980.69827291667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45980.69827291667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45980.69827291667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45980.69827291667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45980.69827291667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45980.69827291667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45980.69827291667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45980.69827291667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45980.69827291667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45980.69827291667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45980.69827291667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45980.69827291667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45980.69827291667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45980.69827291667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45980.69827291667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45980.69827291667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45980.69827291667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45980.69827291667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45980.69827291667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45980.69827291667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45980.69827291667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45980.69827291667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45980.69827291667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45980.69827291667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45980.69827291667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45980.69827291667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45980.69827291667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45980.69827291667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45980.69827291667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45980.69827291667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45980.69827291667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45980.69827291667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45980.69827291667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45980.69827291667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45980.69827291667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45980.69827291667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45980.69827291667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45980.69827291667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45980.69827291667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45980.69827291667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45980.69827291667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45980.69827291667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45980.69827291667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45980.69827291667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45980.69827291667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45980.69827291667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45980.69827291667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45980.69827291667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45980.69827291667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45980.69827291667</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45980.69827291667</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45980.69827291667</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45980.69827291667</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45980.69827291667</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45980.69827291667</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45980.69827291667</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45980.69827291667</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45980.69827291667</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45980.69827291667</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45980.69827291667</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45980.69827291667</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45980.69827291667</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45980.69827291667</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45980.69827291667</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45980.69827291667</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45980.69827291667</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45980.69827291667</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45980.69827291667</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45980.69827291667</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45980.69827291667</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45980.69827291667</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45980.69827291667</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45980.69827291667</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45980.69827291667</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45980.69827291667</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45980.69827291667</v>
      </c>
      <c r="H129" s="109"/>
      <c r="I129" s="109" t="str">
        <f>IFERROR(VLOOKUP(D129,DB!A:F,6,0),"")</f>
        <v/>
      </c>
      <c r="J129" s="109" t="str">
        <f>IFERROR(VLOOKUP(D129,DB!A:G,7,0),"")</f>
        <v/>
      </c>
      <c r="K129" s="109"/>
      <c r="L129" s="109" t="str">
        <f>IFERROR(VLOOKUP(D129,DB!A:I,9,0),"")</f>
        <v/>
      </c>
    </row>
    <row r="130" spans="1:12">
      <c r="A130" s="138"/>
      <c r="B130" s="138" t="str">
        <f>IFERROR(VLOOKUP(D130,DB!A:K,11,0),"")</f>
        <v/>
      </c>
      <c r="C130" s="138"/>
      <c r="D130" s="138"/>
      <c r="E130" s="138"/>
      <c r="F130" s="139"/>
      <c r="G130" s="111">
        <f ca="1">IFERROR(NOW()-F130,"")</f>
        <v>45980.69827291667</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45980.69827291667</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45980.69827291667</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45980.69827291667</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45980.69827291667</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45980.69827291667</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45980.69827291667</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45980.69827291667</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45980.69827291667</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45980.69827291667</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45980.69827291667</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45980.69827291667</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45980.69827291667</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45980.69827291667</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45980.69827291667</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45980.69827291667</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45980.69827291667</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45980.69827291667</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45980.69827291667</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45980.69827291667</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45980.69827291667</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45980.69827291667</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45980.69827291667</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45980.69827291667</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45980.69827291667</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45980.69827291667</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45980.69827291667</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45980.69827291667</v>
      </c>
      <c r="H157" s="139"/>
      <c r="I157" s="138" t="str">
        <f>IFERROR(VLOOKUP(D157,DB!A:F,6,0),"")</f>
        <v/>
      </c>
      <c r="J157" s="138" t="str">
        <f>IFERROR(VLOOKUP(D157,DB!A:G,7,0),"")</f>
        <v/>
      </c>
      <c r="K157" s="138"/>
      <c r="L157" s="138" t="str">
        <f>IFERROR(VLOOKUP(D157,DB!A:I,9,0),"")</f>
        <v/>
      </c>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sheetData>
  <dataValidations count="2">
    <dataValidation allowBlank="1" showInputMessage="1" showErrorMessage="1" sqref="E1" xr:uid="{920C6338-E771-4DAE-8C89-92A9093EA4DE}"/>
    <dataValidation type="list" allowBlank="1" showInputMessage="1" showErrorMessage="1" sqref="E2:E15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0"/>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6" ca="1" si="0">IFERROR(NOW()-F2,"-")</f>
        <v>45980.69827291667</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45980.69827291667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45980.69827291667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45980.69827291667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45980.69827291667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45980.69827291667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45980.69827291667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45980.69827291667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45980.69827291667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45980.69827291667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45980.69827291667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45980.69827291667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45980.69827291667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45980.69827291667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45980.69827291667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45980.69827291667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45980.69827291667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45980.69827291667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45980.69827291667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45980.69827291667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45980.69827291667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45980.69827291667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45980.69827291667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45980.69827291667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45980.69827291667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ref="G27:G60" ca="1" si="1">IFERROR(NOW()-F27,"-")</f>
        <v>45980.69827291667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45980.69827291667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45980.69827291667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45980.69827291667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45980.69827291667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45980.69827291667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45980.69827291667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45980.69827291667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45980.69827291667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45980.69827291667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45980.69827291667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45980.69827291667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45980.69827291667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45980.69827291667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45980.69827291667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45980.69827291667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45980.69827291667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45980.69827291667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45980.69827291667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45980.69827291667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45980.69827291667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45980.69827291667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45980.69827291667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45980.69827291667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45980.69827291667</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45980.69827291667</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45980.69827291667</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45980.69827291667</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45980.69827291667</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45980.69827291667</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45980.69827291667</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45980.69827291667</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45980.69827291667</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45980.69827291667</v>
      </c>
      <c r="H60" s="121"/>
      <c r="I60" s="119" t="str">
        <f>IFERROR(VLOOKUP(D60,DB!A:F,6,0),"")</f>
        <v/>
      </c>
      <c r="J60" s="119" t="str">
        <f>IFERROR(VLOOKUP(D60,DB!A:G,7,0),"")</f>
        <v/>
      </c>
      <c r="K60" s="122"/>
      <c r="L60" s="123" t="str">
        <f>IFERROR(VLOOKUP(D60,DB!A:I,9,0),"")</f>
        <v/>
      </c>
    </row>
  </sheetData>
  <dataValidations count="2">
    <dataValidation allowBlank="1" showInputMessage="1" showErrorMessage="1" sqref="E1" xr:uid="{9E1BC488-8814-4F8A-8DBE-742B3278AB71}"/>
    <dataValidation type="list" allowBlank="1" showInputMessage="1" showErrorMessage="1" sqref="E2:E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2025-11-19T13:47:38Z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