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700" documentId="13_ncr:1_{F6CB121F-512D-4AA6-A0C1-0FB36C537598}" xr6:coauthVersionLast="47" xr6:coauthVersionMax="47" xr10:uidLastSave="{0F1892C8-A55A-4CD3-B539-0F8CA18C5B4C}"/>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2" l="1"/>
  <c r="G2" i="6"/>
  <c r="I2" i="6"/>
  <c r="J2"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4" i="2"/>
  <c r="G4" i="2"/>
  <c r="I4" i="2"/>
  <c r="J4" i="2"/>
  <c r="L4" i="2"/>
  <c r="B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<sst xmlns="http://schemas.openxmlformats.org/spreadsheetml/2006/main" count="180292" uniqueCount="39131">
  <si>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</si>
  <si>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</si>
  <si>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</si>
  <si>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</si>
  <si>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</si>
  <si>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</si>
  <si>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</si>
  <si>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</si>
  <si>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</si>
  <si>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</si>
  <si>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</si>
  <si>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</si>
  <si>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</si>
  <si>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</si>
  <si>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</si>
  <si>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</si>
  <si>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</si>
  <si>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</si>
  <si>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</si>
  <si>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</si>
  <si>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</si>
  <si>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</si>
  <si>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</si>
  <si>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</si>
  <si>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</si>
  <si>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</si>
  <si>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</si>
  <si>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</si>
  <si>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</si>
  <si>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</si>
  <si>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</si>
  <si>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</si>
  <si>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</si>
  <si>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</si>
  <si>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</si>
  <si>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</si>
  <si>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</si>
  <si>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</si>
  <si>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</si>
  <si>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</si>
  <si>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</si>
  <si>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</si>
  <si>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</si>
  <si>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</si>
  <si>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</si>
  <si>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</si>
  <si>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</si>
  <si>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</si>
  <si>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</si>
  <si>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</si>
  <si>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</si>
  <si>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</si>
  <si>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</si>
  <si>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</si>
  <si>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</si>
  <si>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</si>
  <si>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</si>
  <si>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</si>
  <si>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</si>
  <si>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</si>
  <si>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</si>
  <si>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</si>
  <si>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</si>
  <si>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</si>
  <si>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</si>
  <si>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</si>
  <si>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</si>
  <si>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</si>
  <si>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</si>
  <si>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</si>
  <si>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</si>
  <si>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</si>
  <si>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</si>
  <si>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</si>
  <si>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</si>
  <si>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</si>
  <si>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</si>
  <si>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</si>
  <si>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</si>
  <si>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</si>
  <si>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</si>
  <si>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</si>
  <si>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</si>
  <si>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</si>
  <si>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</si>
  <si>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</si>
  <si>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</si>
  <si>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</si>
  <si>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</si>
  <si>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</si>
  <si>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</si>
  <si>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</si>
  <si>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</si>
  <si>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</si>
  <si>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</si>
  <si>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</si>
  <si>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</si>
  <si>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</si>
  <si>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</si>
  <si>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</si>
  <si>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</si>
  <si>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</si>
  <si>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</si>
  <si>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</si>
  <si>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</si>
  <si>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</si>
  <si>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</si>
  <si>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</si>
  <si>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</si>
  <si>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</si>
  <si>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</si>
  <si>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</si>
  <si>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</si>
  <si>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</si>
  <si>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</si>
  <si>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</si>
  <si>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</si>
  <si>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</si>
  <si>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</si>
  <si>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</si>
  <si>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</si>
  <si>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</si>
  <si>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</si>
  <si>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</si>
  <si>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</si>
  <si>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</si>
  <si>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</si>
  <si>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</si>
  <si>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</si>
  <si>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</si>
  <si>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</si>
  <si>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</si>
  <si>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</si>
  <si>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</si>
  <si>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</si>
  <si>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</si>
  <si>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</si>
  <si>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</si>
  <si>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</si>
  <si>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</si>
  <si>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</si>
  <si>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</si>
  <si>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</si>
  <si>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</si>
  <si>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</si>
  <si>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</si>
  <si>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</si>
  <si>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</si>
  <si>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</si>
  <si>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</si>
  <si>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</si>
  <si>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</si>
  <si>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</si>
  <si>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</si>
  <si>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</si>
  <si>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</si>
  <si>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</si>
  <si>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</si>
  <si>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</si>
  <si>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</si>
  <si>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</si>
  <si>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</si>
  <si>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</si>
  <si>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</si>
  <si>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</si>
  <si>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</si>
  <si>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</si>
  <si>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</si>
  <si>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</si>
  <si>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</si>
  <si>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</si>
  <si>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</si>
  <si>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</si>
  <si>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</si>
  <si>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</si>
  <si>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</si>
  <si>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</si>
  <si>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</si>
  <si>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</si>
  <si>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</si>
  <si>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</si>
  <si>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</si>
  <si>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</si>
  <si>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</si>
  <si>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</si>
  <si>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</si>
  <si>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</si>
  <si>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</si>
  <si>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</si>
  <si>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</si>
  <si>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</si>
  <si>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</si>
  <si>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</si>
  <si>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</si>
  <si>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</si>
  <si>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</si>
  <si>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</si>
  <si>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</si>
  <si>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</si>
  <si>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</si>
  <si>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</si>
  <si>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</si>
  <si>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</si>
  <si>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</si>
  <si>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</si>
  <si>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</si>
  <si>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</si>
  <si>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</si>
  <si>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</si>
  <si>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</si>
  <si>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</si>
  <si>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</si>
  <si>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</si>
  <si>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</si>
  <si>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</si>
  <si>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</si>
  <si>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</si>
  <si>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</si>
  <si>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</si>
  <si>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</si>
  <si>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</si>
  <si>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</si>
  <si>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</si>
  <si>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</si>
  <si>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</si>
  <si>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</si>
  <si>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</si>
  <si>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</si>
  <si>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</si>
  <si>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</si>
  <si>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</si>
  <si>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</si>
  <si>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</si>
  <si>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</si>
  <si>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</si>
  <si>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</si>
  <si>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</si>
  <si>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</si>
  <si>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</si>
  <si>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</si>
  <si>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</si>
  <si>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</si>
  <si>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</si>
  <si>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</si>
  <si>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</si>
  <si>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</si>
  <si>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</si>
  <si>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</si>
  <si>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</si>
  <si>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</si>
  <si>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</si>
  <si>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</si>
  <si>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</si>
  <si>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</si>
  <si>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</si>
  <si>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</si>
  <si>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</si>
  <si>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</si>
  <si>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</si>
  <si>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</si>
  <si>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</si>
  <si>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</si>
  <si>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</si>
  <si>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</si>
  <si>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</si>
  <si>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</si>
  <si>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</si>
  <si>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</si>
  <si>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</si>
  <si>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</si>
  <si>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</si>
  <si>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</si>
  <si>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</si>
  <si>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</si>
  <si>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</si>
  <si>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</si>
  <si>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</si>
  <si>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</si>
  <si>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</si>
  <si>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</si>
  <si>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</si>
  <si>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</si>
  <si>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</si>
  <si>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</si>
  <si>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</si>
  <si>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</si>
  <si>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</si>
  <si>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</si>
  <si>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</si>
  <si>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</si>
  <si>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</si>
  <si>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</si>
  <si>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</si>
  <si>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</si>
  <si>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</si>
  <si>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</si>
  <si>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</si>
  <si>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</si>
  <si>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</si>
  <si>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</si>
  <si>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</si>
  <si>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</si>
  <si>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</si>
  <si>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</si>
  <si>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</si>
  <si>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</si>
  <si>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</si>
  <si>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</si>
  <si>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</si>
  <si>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</si>
  <si>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</si>
  <si>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</si>
  <si>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</si>
  <si>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</si>
  <si>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</si>
  <si>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</si>
  <si>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</si>
  <si>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</si>
  <si>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</si>
  <si>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</si>
  <si>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</si>
  <si>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</si>
  <si>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</si>
  <si>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</si>
  <si>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</si>
  <si>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</si>
  <si>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</si>
  <si>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</si>
  <si>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</si>
  <si>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</si>
  <si>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</si>
  <si>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</si>
  <si>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</si>
  <si>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</si>
  <si>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</si>
  <si>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</si>
  <si>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</si>
  <si>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</si>
  <si>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</si>
  <si>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</si>
  <si>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</si>
  <si>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</si>
  <si>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</si>
  <si>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</si>
  <si>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</si>
  <si>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</si>
  <si>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</si>
  <si>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</si>
  <si>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</si>
  <si>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</si>
  <si>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</si>
  <si>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</si>
  <si>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</si>
  <si>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</si>
  <si>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</si>
  <si>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</si>
  <si>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</si>
  <si>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</si>
  <si>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</si>
  <si>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</si>
  <si>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</si>
  <si>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</si>
  <si>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</si>
  <si>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</si>
  <si>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</si>
  <si>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</si>
  <si>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</si>
  <si>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</si>
  <si>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</si>
  <si>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</si>
  <si>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</si>
  <si>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</si>
  <si>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</si>
  <si>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</si>
  <si>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</si>
  <si>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</si>
  <si>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</si>
  <si>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</si>
  <si>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</si>
  <si>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</si>
  <si>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</si>
  <si>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</si>
  <si>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</si>
  <si>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</si>
  <si>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</si>
  <si>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</si>
  <si>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</si>
  <si>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</si>
  <si>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</si>
  <si>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</si>
  <si>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</si>
  <si>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</si>
  <si>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</si>
  <si>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</si>
  <si>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</si>
  <si>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</si>
  <si>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</si>
  <si>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</si>
  <si>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</si>
  <si>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</si>
  <si>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</si>
  <si>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</si>
  <si>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</si>
  <si>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</si>
  <si>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</si>
  <si>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</si>
  <si>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</si>
  <si>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</si>
  <si>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</si>
  <si>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</si>
  <si>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</si>
  <si>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</si>
  <si>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</si>
  <si>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</si>
  <si>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</si>
  <si>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</si>
  <si>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</si>
  <si>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</si>
  <si>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</si>
  <si>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</si>
  <si>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</si>
  <si>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</si>
  <si>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</si>
  <si>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</si>
  <si>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</si>
  <si>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</si>
  <si>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</si>
  <si>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</si>
  <si>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</si>
  <si>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</si>
  <si>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</si>
  <si>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</si>
  <si>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</si>
  <si>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</si>
  <si>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</si>
  <si>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</si>
  <si>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</si>
  <si>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</si>
  <si>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</si>
  <si>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</si>
  <si>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</si>
  <si>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</si>
  <si>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</si>
  <si>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</si>
  <si>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</si>
  <si>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</si>
  <si>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</si>
  <si>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</si>
  <si>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</si>
  <si>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</si>
  <si>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</si>
  <si>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</si>
  <si>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</si>
  <si>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</si>
  <si>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</si>
  <si>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</si>
  <si>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</si>
  <si>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</si>
  <si>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</si>
  <si>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</si>
  <si>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</si>
  <si>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</si>
  <si>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</si>
  <si>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</si>
  <si>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</si>
  <si>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</si>
  <si>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</si>
  <si>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</si>
  <si>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</si>
  <si>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</si>
  <si>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</si>
  <si>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</si>
  <si>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</si>
  <si>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</si>
  <si>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</si>
  <si>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</si>
  <si>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</si>
  <si>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</si>
  <si>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</si>
  <si>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</si>
  <si>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</si>
  <si>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</si>
  <si>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</si>
  <si>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</si>
  <si>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</si>
  <si>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</si>
  <si>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</si>
  <si>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</si>
  <si>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</si>
  <si>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</si>
  <si>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</si>
  <si>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</si>
  <si>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</si>
  <si>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</si>
  <si>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</si>
  <si>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</si>
  <si>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</si>
  <si>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</si>
  <si>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</si>
  <si>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</si>
  <si>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</si>
  <si>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</si>
  <si>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</si>
  <si>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</si>
  <si>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</si>
  <si>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</si>
  <si>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</si>
  <si>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</si>
  <si>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</si>
  <si>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</si>
  <si>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</si>
  <si>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</si>
  <si>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</si>
  <si>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</si>
  <si>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</si>
  <si>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</si>
  <si>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</si>
  <si>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</si>
  <si>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</si>
  <si>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</si>
  <si>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</si>
  <si>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</si>
  <si>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</si>
  <si>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</si>
  <si>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</si>
  <si>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</si>
  <si>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</si>
  <si>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</si>
  <si>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</si>
  <si>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</si>
  <si>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</si>
  <si>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</si>
  <si>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</si>
  <si>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</si>
  <si>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</si>
  <si>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</si>
  <si>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</si>
  <si>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</si>
  <si>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</si>
  <si>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</si>
  <si>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</si>
  <si>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</si>
  <si>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</si>
  <si>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</si>
  <si>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</si>
  <si>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</si>
  <si>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</si>
  <si>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</si>
  <si>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</si>
  <si>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</si>
  <si>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</si>
  <si>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</si>
  <si>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</si>
  <si>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</si>
  <si>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</si>
  <si>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</si>
  <si>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</si>
  <si>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</si>
  <si>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</si>
  <si>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</si>
  <si>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</si>
  <si>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</si>
  <si>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</si>
  <si>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</si>
  <si>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</si>
  <si>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</si>
  <si>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</si>
  <si>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</si>
  <si>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</si>
  <si>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</si>
  <si>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</si>
  <si>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</si>
  <si>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</si>
  <si>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</si>
  <si>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</si>
  <si>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</si>
  <si>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</si>
  <si>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</si>
  <si>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</si>
  <si>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</si>
  <si>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</si>
  <si>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</si>
  <si>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</si>
  <si>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</si>
  <si>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</si>
  <si>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</si>
  <si>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</si>
  <si>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</si>
  <si>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</si>
  <si>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</si>
  <si>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</si>
  <si>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</si>
  <si>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</si>
  <si>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</si>
  <si>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</si>
  <si>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</si>
  <si>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</si>
  <si>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</si>
  <si>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</si>
  <si>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</si>
  <si>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</si>
  <si>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</si>
  <si>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</si>
  <si>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</si>
  <si>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</si>
  <si>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</si>
  <si>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</si>
  <si>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</si>
  <si>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</si>
  <si>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</si>
  <si>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</si>
  <si>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</si>
  <si>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</si>
  <si>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</si>
  <si>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</si>
  <si>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</si>
  <si>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</si>
  <si>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</si>
  <si>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</si>
  <si>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</si>
  <si>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</si>
  <si>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</si>
  <si>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</si>
  <si>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</si>
  <si>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</si>
  <si>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</si>
  <si>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</si>
  <si>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</si>
  <si>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</si>
  <si>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</si>
  <si>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</si>
  <si>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</si>
  <si>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</si>
  <si>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</si>
  <si>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</si>
  <si>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</si>
  <si>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</si>
  <si>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</si>
  <si>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</si>
  <si>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</si>
  <si>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</si>
  <si>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</si>
  <si>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</si>
  <si>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</si>
  <si>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</si>
  <si>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</si>
  <si>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</si>
  <si>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</si>
  <si>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</si>
  <si>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</si>
  <si>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</si>
  <si>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</si>
  <si>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</si>
  <si>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</si>
  <si>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</si>
  <si>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</si>
  <si>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</si>
  <si>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</si>
  <si>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</si>
  <si>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</si>
  <si>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</si>
  <si>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</si>
  <si>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</si>
  <si>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</si>
  <si>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</si>
  <si>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</si>
  <si>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</si>
  <si>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</si>
  <si>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</si>
  <si>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</si>
  <si>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</si>
  <si>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</si>
  <si>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</si>
  <si>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</si>
  <si>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</si>
  <si>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</si>
  <si>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</si>
  <si>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</si>
  <si>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</si>
  <si>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</si>
  <si>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</si>
  <si>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</si>
  <si>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</si>
  <si>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</si>
  <si>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</si>
  <si>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</si>
  <si>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</si>
  <si>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</si>
  <si>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</si>
  <si>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</si>
  <si>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</si>
  <si>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</si>
  <si>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</si>
  <si>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</si>
  <si>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</si>
  <si>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</si>
  <si>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</si>
  <si>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</si>
  <si>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</si>
  <si>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</si>
  <si>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</si>
  <si>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</si>
  <si>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</si>
  <si>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</si>
  <si>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</si>
  <si>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</si>
  <si>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</si>
  <si>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</si>
  <si>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</si>
  <si>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</si>
  <si>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</si>
  <si>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</si>
  <si>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</si>
  <si>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</si>
  <si>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</si>
  <si>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</si>
  <si>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</si>
  <si>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</si>
  <si>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</si>
  <si>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</si>
  <si>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</si>
  <si>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</si>
  <si>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</si>
  <si>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</si>
  <si>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</si>
  <si>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</si>
  <si>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</si>
  <si>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</si>
  <si>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</si>
  <si>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</si>
  <si>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</si>
  <si>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</si>
  <si>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</si>
  <si>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</si>
  <si>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</si>
  <si>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</si>
  <si>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</si>
  <si>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</si>
  <si>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</si>
  <si>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</si>
  <si>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</si>
  <si>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</si>
  <si>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</si>
  <si>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</si>
  <si>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</si>
  <si>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</si>
  <si>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</si>
  <si>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</si>
  <si>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</si>
  <si>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</si>
  <si>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</si>
  <si>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</si>
  <si>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</si>
  <si>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</si>
  <si>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</si>
  <si>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</si>
  <si>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</si>
  <si>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</si>
  <si>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</si>
  <si>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</si>
  <si>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</si>
  <si>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</si>
  <si>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</si>
  <si>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</si>
  <si>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</si>
  <si>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</si>
  <si>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</si>
  <si>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</si>
  <si>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</si>
  <si>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</si>
  <si>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</si>
  <si>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</si>
  <si>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</si>
  <si>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</si>
  <si>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</si>
  <si>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</si>
  <si>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</si>
  <si>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</si>
  <si>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</si>
  <si>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</si>
  <si>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</si>
  <si>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</si>
  <si>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</si>
  <si>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</si>
  <si>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</si>
  <si>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</si>
  <si>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</si>
  <si>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</si>
  <si>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</si>
  <si>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</si>
  <si>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</si>
  <si>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</si>
  <si>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</si>
  <si>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</si>
  <si>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</si>
  <si>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</si>
  <si>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</si>
  <si>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</si>
  <si>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</si>
  <si>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</si>
  <si>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</si>
  <si>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</si>
  <si>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</si>
  <si>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</si>
  <si>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</si>
  <si>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</si>
  <si>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</si>
  <si>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</si>
  <si>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</si>
  <si>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</si>
  <si>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</si>
  <si>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</si>
  <si>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</si>
  <si>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</si>
  <si>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</si>
  <si>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</si>
  <si>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</si>
  <si>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</si>
  <si>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</si>
  <si>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</si>
  <si>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</si>
  <si>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</si>
  <si>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</si>
  <si>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</si>
  <si>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</si>
  <si>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</si>
  <si>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</si>
  <si>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</si>
  <si>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</si>
  <si>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</si>
  <si>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</si>
  <si>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</si>
  <si>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</si>
  <si>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</si>
  <si>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</si>
  <si>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</si>
  <si>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</si>
  <si>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</si>
  <si>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</si>
  <si>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</si>
  <si>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</si>
  <si>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</si>
  <si>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</si>
  <si>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</si>
  <si>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</si>
  <si>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</si>
  <si>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</si>
  <si>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</si>
  <si>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</si>
  <si>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</si>
  <si>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</si>
  <si>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</si>
  <si>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</si>
  <si>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</si>
  <si>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</si>
  <si>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</si>
  <si>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</si>
  <si>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</si>
  <si>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</si>
  <si>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</si>
  <si>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</si>
  <si>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</si>
  <si>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</si>
  <si>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</si>
  <si>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</si>
  <si>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</si>
  <si>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</si>
  <si>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</si>
  <si>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</si>
  <si>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</si>
  <si>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</si>
  <si>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</si>
  <si>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</si>
  <si>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</si>
  <si>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</si>
  <si>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</si>
  <si>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</si>
  <si>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</si>
  <si>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</si>
  <si>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</si>
  <si>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</si>
  <si>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</si>
  <si>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</si>
  <si>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</si>
  <si>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</si>
  <si>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</si>
  <si>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</si>
  <si>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</si>
  <si>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</si>
  <si>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</si>
  <si>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</si>
  <si>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</si>
  <si>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</si>
  <si>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</si>
  <si>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</si>
  <si>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</si>
  <si>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</si>
  <si>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</si>
  <si>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</si>
  <si>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</si>
  <si>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</si>
  <si>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</si>
  <si>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</si>
  <si>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</si>
  <si>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</si>
  <si>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</si>
  <si>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</si>
  <si>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</si>
  <si>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</si>
  <si>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</si>
  <si>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</si>
  <si>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</si>
  <si>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</si>
  <si>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</si>
  <si>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</si>
  <si>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</si>
  <si>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</si>
  <si>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</si>
  <si>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</si>
  <si>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</si>
  <si>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</si>
  <si>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</si>
  <si>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</si>
  <si>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</si>
  <si>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</si>
  <si>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</si>
  <si>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</si>
  <si>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</si>
  <si>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</si>
  <si>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</si>
  <si>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</si>
  <si>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</si>
  <si>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</si>
  <si>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</si>
  <si>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</si>
  <si>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</si>
  <si>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</si>
  <si>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</si>
  <si>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</si>
  <si>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</si>
  <si>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</si>
  <si>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</si>
  <si>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</si>
  <si>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</si>
  <si>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</si>
  <si>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</si>
  <si>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</si>
  <si>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</si>
  <si>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</si>
  <si>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</si>
  <si>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</si>
  <si>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</si>
  <si>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</si>
  <si>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</si>
  <si>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</si>
  <si>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</si>
  <si>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</si>
  <si>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</si>
  <si>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</si>
  <si>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</si>
  <si>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</si>
  <si>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</si>
  <si>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</si>
  <si>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</si>
  <si>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</si>
  <si>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</si>
  <si>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</si>
  <si>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</si>
  <si>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</si>
  <si>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</si>
  <si>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</si>
  <si>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</si>
  <si>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</si>
  <si>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</si>
  <si>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</si>
  <si>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</si>
  <si>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</si>
  <si>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</si>
  <si>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</si>
  <si>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</si>
  <si>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</si>
  <si>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</si>
  <si>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</si>
  <si>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</si>
  <si>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</si>
  <si>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</si>
  <si>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</si>
  <si>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</si>
  <si>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</si>
  <si>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</si>
  <si>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</si>
  <si>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</si>
  <si>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</si>
  <si>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</si>
  <si>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</si>
  <si>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</si>
  <si>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</si>
  <si>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</si>
  <si>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</si>
  <si>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</si>
  <si>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</si>
  <si>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</si>
  <si>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</si>
  <si>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</si>
  <si>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</si>
  <si>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</si>
  <si>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</si>
  <si>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</si>
  <si>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</si>
  <si>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</si>
  <si>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</si>
  <si>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</si>
  <si>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</si>
  <si>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</si>
  <si>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</si>
  <si>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</si>
  <si>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</si>
  <si>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</si>
  <si>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</si>
  <si>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</si>
  <si>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</si>
  <si>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</si>
  <si>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</si>
  <si>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</si>
  <si>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</si>
  <si>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</si>
  <si>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</si>
  <si>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</si>
  <si>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</si>
  <si>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</si>
  <si>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</si>
  <si>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</si>
  <si>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</si>
  <si>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</si>
  <si>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</si>
  <si>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</si>
  <si>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</si>
  <si>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</si>
  <si>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</si>
  <si>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</si>
  <si>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</si>
  <si>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</si>
  <si>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</si>
  <si>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</si>
  <si>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</si>
  <si>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</si>
  <si>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</si>
  <si>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</si>
  <si>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</si>
  <si>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</si>
  <si>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</si>
  <si>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</si>
  <si>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</si>
  <si>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</si>
  <si>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</si>
  <si>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</si>
  <si>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</si>
  <si>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</si>
  <si>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</si>
  <si>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</si>
  <si>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</si>
  <si>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</si>
  <si>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</si>
  <si>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</si>
  <si>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</si>
  <si>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</si>
  <si>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</si>
  <si>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</si>
  <si>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</si>
  <si>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</si>
  <si>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</si>
  <si>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</si>
  <si>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</si>
  <si>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</si>
  <si>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</si>
  <si>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</si>
  <si>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</si>
  <si>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</si>
  <si>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</si>
  <si>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</si>
  <si>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</si>
  <si>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</si>
  <si>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</si>
  <si>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</si>
  <si>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</si>
  <si>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</si>
  <si>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</si>
  <si>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</si>
  <si>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</si>
  <si>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</si>
  <si>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</si>
  <si>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</si>
  <si>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</si>
  <si>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</si>
  <si>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</si>
  <si>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</si>
  <si>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</si>
  <si>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</si>
  <si>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</si>
  <si>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</si>
  <si>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</si>
  <si>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</si>
  <si>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</si>
  <si>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</si>
  <si>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</si>
  <si>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</si>
  <si>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</si>
  <si>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</si>
  <si>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</si>
  <si>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</si>
  <si>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</si>
  <si>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</si>
  <si>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</si>
  <si>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</si>
  <si>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</si>
  <si>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</si>
  <si>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</si>
  <si>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</si>
  <si>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</si>
  <si>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</si>
  <si>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</si>
  <si>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</si>
  <si>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</si>
  <si>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</si>
  <si>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</si>
  <si>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</si>
  <si>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</si>
  <si>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</si>
  <si>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</si>
  <si>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</si>
  <si>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</si>
  <si>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</si>
  <si>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</si>
  <si>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</si>
  <si>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</si>
  <si>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</si>
  <si>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</si>
  <si>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</si>
  <si>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</si>
  <si>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</si>
  <si>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</si>
  <si>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</si>
  <si>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</si>
  <si>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</si>
  <si>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</si>
  <si>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</si>
  <si>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</si>
  <si>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</si>
  <si>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</si>
  <si>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</si>
  <si>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</si>
  <si>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</si>
  <si>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</si>
  <si>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</si>
  <si>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</si>
  <si>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</si>
  <si>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</si>
  <si>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</si>
  <si>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</si>
  <si>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</si>
  <si>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</si>
  <si>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</si>
  <si>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</si>
  <si>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</si>
  <si>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</si>
  <si>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</si>
  <si>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</si>
  <si>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</si>
  <si>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</si>
  <si>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</si>
  <si>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</si>
  <si>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</si>
  <si>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</si>
  <si>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</si>
  <si>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</si>
  <si>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</si>
  <si>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</si>
  <si>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</si>
  <si>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</si>
  <si>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</si>
  <si>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</si>
  <si>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</si>
  <si>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</si>
  <si>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</si>
  <si>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</si>
  <si>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</si>
  <si>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</si>
  <si>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</si>
  <si>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</si>
  <si>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</si>
  <si>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</si>
  <si>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</si>
  <si>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</si>
  <si>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</si>
  <si>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</si>
  <si>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</si>
  <si>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</si>
  <si>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</si>
  <si>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</si>
  <si>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</si>
  <si>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</si>
  <si>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</si>
  <si>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</si>
  <si>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</si>
  <si>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</si>
  <si>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</si>
  <si>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</si>
  <si>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</si>
  <si>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</si>
  <si>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</si>
  <si>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</si>
  <si>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</si>
  <si>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</si>
  <si>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</si>
  <si>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</si>
  <si>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</si>
  <si>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</si>
  <si>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</si>
  <si>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</si>
  <si>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</si>
  <si>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</si>
  <si>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</si>
  <si>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</si>
  <si>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</si>
  <si>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</si>
  <si>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</si>
  <si>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</si>
  <si>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</si>
  <si>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</si>
  <si>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</si>
  <si>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</si>
  <si>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</si>
  <si>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</si>
  <si>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</si>
  <si>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</si>
  <si>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</si>
  <si>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</si>
  <si>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</si>
  <si>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</si>
  <si>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</si>
  <si>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</si>
  <si>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</si>
  <si>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</si>
  <si>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</si>
  <si>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</si>
  <si>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</si>
  <si>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</si>
  <si>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</si>
  <si>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</si>
  <si>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</si>
  <si>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</si>
  <si>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</si>
  <si>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</si>
  <si>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</si>
  <si>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</si>
  <si>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</si>
  <si>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</si>
  <si>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</si>
  <si>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</si>
  <si>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</si>
  <si>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</si>
  <si>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</si>
  <si>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</si>
  <si>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</si>
  <si>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</si>
  <si>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</si>
  <si>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</si>
  <si>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</si>
  <si>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</si>
  <si>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</si>
  <si>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</si>
  <si>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</si>
  <si>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</si>
  <si>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</si>
  <si>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</si>
  <si>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</si>
  <si>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</si>
  <si>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</si>
  <si>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</si>
  <si>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</si>
  <si>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</si>
  <si>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</si>
  <si>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</si>
  <si>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</si>
  <si>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</si>
  <si>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</si>
  <si>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</si>
  <si>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</si>
  <si>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</si>
  <si>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</si>
  <si>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</si>
  <si>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</si>
  <si>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</si>
  <si>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</si>
  <si>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</si>
  <si>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</si>
  <si>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</si>
  <si>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</si>
  <si>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</si>
  <si>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</si>
  <si>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</si>
  <si>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</si>
  <si>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</si>
  <si>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</si>
  <si>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</si>
  <si>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</si>
  <si>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</si>
  <si>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</si>
  <si>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</si>
  <si>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</si>
  <si>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</si>
  <si>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</si>
  <si>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</si>
  <si>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</si>
  <si>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</si>
  <si>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</si>
  <si>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</si>
  <si>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</si>
  <si>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</si>
  <si>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</si>
  <si>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</si>
  <si>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</si>
  <si>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</si>
  <si>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</si>
  <si>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</si>
  <si>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</si>
  <si>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</si>
  <si>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</si>
  <si>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</si>
  <si>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</si>
  <si>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</si>
  <si>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</si>
  <si>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</si>
  <si>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</si>
  <si>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</si>
  <si>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</si>
  <si>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</si>
  <si>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</si>
  <si>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</si>
  <si>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</si>
  <si>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</si>
  <si>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</si>
  <si>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</si>
  <si>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</si>
  <si>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</si>
  <si>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</si>
  <si>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</si>
  <si>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</si>
  <si>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</si>
  <si>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</si>
  <si>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</si>
  <si>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</si>
  <si>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</si>
  <si>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</si>
  <si>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</si>
  <si>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</si>
  <si>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</si>
  <si>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</si>
  <si>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</si>
  <si>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</si>
  <si>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</si>
  <si>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</si>
  <si>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</si>
  <si>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</si>
  <si>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</si>
  <si>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</si>
  <si>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</si>
  <si>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</si>
  <si>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</si>
  <si>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</si>
  <si>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</si>
  <si>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</si>
  <si>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</si>
  <si>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</si>
  <si>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</si>
  <si>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</si>
  <si>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</si>
  <si>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</si>
  <si>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</si>
  <si>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</si>
  <si>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</si>
  <si>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</si>
  <si>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</si>
  <si>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</si>
  <si>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</si>
  <si>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</si>
  <si>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</si>
  <si>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</si>
  <si>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</si>
  <si>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</si>
  <si>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</si>
  <si>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</si>
  <si>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</si>
  <si>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</si>
  <si>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</si>
  <si>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</si>
  <si>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</si>
  <si>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</si>
  <si>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</si>
  <si>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</si>
  <si>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</si>
  <si>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</si>
  <si>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</si>
  <si>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</si>
  <si>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</si>
  <si>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</si>
  <si>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</si>
  <si>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</si>
  <si>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</si>
  <si>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</si>
  <si>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</si>
  <si>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</si>
  <si>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</si>
  <si>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</si>
  <si>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</si>
  <si>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</si>
  <si>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</si>
  <si>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</si>
  <si>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</si>
  <si>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</si>
  <si>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</si>
  <si>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</si>
  <si>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</si>
  <si>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</si>
  <si>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</si>
  <si>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</si>
  <si>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</si>
  <si>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</si>
  <si>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</si>
  <si>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</si>
  <si>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</si>
  <si>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</si>
  <si>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</si>
  <si>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</si>
  <si>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</si>
  <si>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</si>
  <si>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</si>
  <si>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</si>
  <si>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</si>
  <si>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</si>
  <si>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</si>
  <si>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</si>
  <si>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</si>
  <si>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</si>
  <si>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</si>
  <si>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</si>
  <si>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</si>
  <si>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</si>
  <si>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</si>
  <si>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</si>
  <si>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</si>
  <si>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</si>
  <si>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</si>
  <si>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</si>
  <si>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</si>
  <si>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</si>
  <si>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</si>
  <si>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</si>
  <si>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</si>
  <si>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</si>
  <si>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</si>
  <si>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</si>
  <si>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</si>
  <si>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</si>
  <si>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</si>
  <si>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</si>
  <si>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</si>
  <si>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</si>
  <si>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</si>
  <si>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</si>
  <si>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</si>
  <si>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</si>
  <si>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</si>
  <si>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</si>
  <si>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</si>
  <si>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</si>
  <si>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</si>
  <si>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</si>
  <si>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</si>
  <si>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</si>
  <si>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</si>
  <si>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</si>
  <si>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</si>
  <si>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</si>
  <si>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</si>
  <si>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</si>
  <si>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</si>
  <si>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</si>
  <si>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</si>
  <si>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</si>
  <si>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</si>
  <si>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</si>
  <si>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</si>
  <si>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</si>
  <si>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</si>
  <si>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</si>
  <si>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</si>
  <si>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</si>
  <si>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</si>
  <si>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</si>
  <si>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</si>
  <si>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</si>
  <si>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</si>
  <si>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</si>
  <si>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</si>
  <si>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</si>
  <si>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</si>
  <si>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</si>
  <si>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</si>
  <si>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</si>
  <si>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</si>
  <si>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</si>
  <si>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</si>
  <si>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</si>
  <si>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</si>
  <si>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</si>
  <si>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</si>
  <si>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</si>
  <si>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</si>
  <si>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</si>
  <si>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</si>
  <si>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</si>
  <si>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</si>
  <si>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</si>
  <si>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</si>
  <si>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</si>
  <si>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</si>
  <si>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</si>
  <si>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</si>
  <si>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</si>
  <si>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</si>
  <si>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</si>
  <si>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</si>
  <si>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</si>
  <si>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</si>
  <si>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</si>
  <si>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</si>
  <si>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</si>
  <si>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</si>
  <si>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</si>
  <si>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</si>
  <si>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</si>
  <si>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</si>
  <si>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</si>
  <si>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</si>
  <si>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</si>
  <si>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</si>
  <si>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</si>
  <si>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</si>
  <si>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</si>
  <si>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</si>
  <si>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</si>
  <si>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</si>
  <si>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</si>
  <si>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</si>
  <si>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</si>
  <si>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</si>
  <si>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</si>
  <si>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</si>
  <si>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</si>
  <si>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</si>
  <si>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</si>
  <si>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</si>
  <si>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</si>
  <si>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</si>
  <si>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</si>
  <si>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</si>
  <si>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</si>
  <si>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</si>
  <si>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</si>
  <si>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</si>
  <si>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</si>
  <si>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</si>
  <si>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</si>
  <si>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</si>
  <si>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</si>
  <si>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</si>
  <si>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</si>
  <si>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</si>
  <si>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</si>
  <si>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</si>
  <si>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</si>
  <si>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</si>
  <si>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</si>
  <si>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</si>
  <si>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</si>
  <si>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</si>
  <si>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</si>
  <si>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</si>
  <si>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</si>
  <si>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</si>
  <si>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</si>
  <si>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</si>
  <si>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</si>
  <si>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</si>
  <si>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</si>
  <si>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</si>
  <si>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</si>
  <si>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</si>
  <si>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</si>
  <si>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</si>
  <si>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</si>
  <si>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</si>
  <si>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</si>
  <si>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</si>
  <si>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</si>
  <si>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</si>
  <si>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</si>
  <si>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</si>
  <si>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</si>
  <si>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</si>
  <si>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</si>
  <si>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</si>
  <si>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</si>
  <si>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</si>
  <si>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</si>
  <si>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</si>
  <si>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</si>
  <si>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</si>
  <si>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</si>
  <si>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</si>
  <si>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</si>
  <si>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</si>
  <si>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</si>
  <si>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</si>
  <si>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</si>
  <si>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</si>
  <si>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</si>
  <si>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</si>
  <si>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</si>
  <si>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</si>
  <si>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</si>
  <si>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</si>
  <si>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</si>
  <si>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</si>
  <si>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</si>
  <si>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</si>
  <si>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</si>
  <si>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</si>
  <si>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</si>
  <si>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</si>
  <si>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</si>
  <si>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</si>
  <si>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</si>
  <si>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</si>
  <si>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</si>
  <si>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</si>
  <si>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</si>
  <si>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</si>
  <si>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</si>
  <si>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</si>
  <si>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</si>
  <si>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</si>
  <si>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</si>
  <si>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</si>
  <si>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</si>
  <si>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</si>
  <si>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</si>
  <si>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</si>
  <si>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</si>
  <si>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</si>
  <si>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</si>
  <si>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</si>
  <si>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</si>
  <si>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</si>
  <si>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</si>
  <si>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</si>
  <si>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</si>
  <si>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</si>
  <si>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</si>
  <si>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</si>
  <si>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</si>
  <si>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</si>
  <si>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</si>
  <si>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</si>
  <si>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</si>
  <si>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</si>
  <si>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</si>
  <si>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</si>
  <si>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</si>
  <si>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</si>
  <si>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</si>
  <si>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</si>
  <si>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</si>
  <si>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</si>
  <si>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</si>
  <si>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</si>
  <si>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</si>
  <si>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</si>
  <si>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</si>
  <si>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</si>
  <si>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</si>
  <si>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</si>
  <si>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</si>
  <si>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</si>
  <si>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</si>
  <si>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</si>
  <si>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</si>
  <si>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</si>
  <si>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</si>
  <si>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</si>
  <si>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</si>
  <si>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</si>
  <si>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</si>
  <si>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</si>
  <si>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</si>
  <si>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</si>
  <si>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</si>
  <si>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</si>
  <si>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</si>
  <si>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</si>
  <si>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</si>
  <si>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</si>
  <si>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</si>
  <si>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</si>
  <si>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</si>
  <si>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</si>
  <si>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</si>
  <si>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</si>
  <si>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</si>
  <si>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</si>
  <si>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</si>
  <si>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</si>
  <si>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</si>
  <si>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</si>
  <si>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</si>
  <si>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</si>
  <si>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</si>
  <si>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</si>
  <si>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</si>
  <si>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</si>
  <si>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</si>
  <si>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</si>
  <si>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</si>
  <si>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</si>
  <si>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</si>
  <si>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</si>
  <si>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</si>
  <si>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</si>
  <si>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</si>
  <si>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</si>
  <si>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</si>
  <si>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</si>
  <si>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</si>
  <si>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</si>
  <si>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</si>
  <si>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</si>
  <si>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</si>
  <si>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</si>
  <si>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</si>
  <si>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</si>
  <si>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</si>
  <si>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</si>
  <si>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</si>
  <si>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</si>
  <si>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</si>
  <si>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</si>
  <si>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</si>
  <si>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</si>
  <si>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</si>
  <si>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</si>
  <si>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</si>
  <si>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</si>
  <si>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</si>
  <si>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</si>
  <si>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</si>
  <si>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</si>
  <si>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</si>
  <si>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</si>
  <si>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</si>
  <si>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</si>
  <si>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</si>
  <si>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</si>
  <si>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</si>
  <si>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</si>
  <si>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</si>
  <si>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</si>
  <si>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</si>
  <si>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</si>
  <si>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</si>
  <si>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</si>
  <si>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</si>
  <si>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</si>
  <si>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</si>
  <si>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</si>
  <si>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</si>
  <si>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</si>
  <si>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</si>
  <si>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</si>
  <si>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</si>
  <si>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</si>
  <si>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</si>
  <si>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</si>
  <si>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</si>
  <si>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</si>
  <si>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</si>
  <si>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</si>
  <si>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</si>
  <si>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</si>
  <si>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</si>
  <si>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</si>
  <si>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</si>
  <si>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</si>
  <si>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</si>
  <si>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</si>
  <si>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</si>
  <si>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</si>
  <si>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</si>
  <si>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</si>
  <si>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</si>
  <si>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</si>
  <si>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</si>
  <si>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</si>
  <si>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</si>
  <si>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</si>
  <si>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</si>
  <si>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</si>
  <si>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</si>
  <si>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</si>
  <si>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</si>
  <si>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</si>
  <si>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</si>
  <si>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</si>
  <si>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</si>
  <si>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</si>
  <si>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</si>
  <si>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</si>
  <si>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</si>
  <si>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</si>
  <si>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</si>
  <si>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</si>
  <si>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</si>
  <si>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</si>
  <si>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</si>
  <si>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</si>
  <si>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</si>
  <si>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</si>
  <si>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</si>
  <si>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</si>
  <si>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</si>
  <si>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</si>
  <si>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</si>
  <si>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</si>
  <si>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</si>
  <si>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</si>
  <si>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</si>
  <si>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</si>
  <si>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</si>
  <si>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</si>
  <si>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</si>
  <si>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</si>
  <si>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</si>
  <si>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</si>
  <si>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</si>
  <si>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</si>
  <si>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</si>
  <si>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</si>
  <si>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</si>
  <si>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</si>
  <si>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</si>
  <si>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</si>
  <si>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</si>
  <si>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</si>
  <si>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</si>
  <si>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</si>
  <si>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</si>
  <si>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</si>
  <si>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</si>
  <si>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</si>
  <si>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</si>
  <si>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</si>
  <si>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</si>
  <si>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</si>
  <si>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</si>
  <si>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</si>
  <si>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</si>
  <si>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</si>
  <si>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</si>
  <si>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</si>
  <si>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</si>
  <si>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</si>
  <si>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</si>
  <si>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</si>
  <si>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</si>
  <si>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</si>
  <si>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</si>
  <si>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</si>
  <si>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</si>
  <si>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</si>
  <si>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</si>
  <si>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</si>
  <si>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</si>
  <si>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</si>
  <si>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</si>
  <si>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</si>
  <si>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</si>
  <si>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</si>
  <si>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</si>
  <si>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</si>
  <si>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</si>
  <si>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</si>
  <si>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</si>
  <si>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</si>
  <si>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</si>
  <si>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</si>
  <si>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</si>
  <si>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</si>
  <si>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</si>
  <si>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</si>
  <si>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</si>
  <si>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</si>
  <si>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</si>
  <si>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</si>
  <si>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</si>
  <si>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</si>
  <si>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</si>
  <si>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</si>
  <si>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</si>
  <si>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</si>
  <si>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</si>
  <si>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</si>
  <si>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</si>
  <si>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</si>
  <si>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</si>
  <si>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</si>
  <si>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</si>
  <si>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</si>
  <si>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</si>
  <si>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</si>
  <si>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</si>
  <si>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</si>
  <si>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</si>
  <si>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</si>
  <si>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</si>
  <si>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</si>
  <si>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</si>
  <si>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</si>
  <si>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</si>
  <si>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</si>
  <si>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</si>
  <si>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</si>
  <si>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</si>
  <si>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</si>
  <si>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</si>
  <si>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</si>
  <si>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</si>
  <si>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</si>
  <si>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</si>
  <si>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</si>
  <si>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</si>
  <si>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</si>
  <si>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</si>
  <si>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</si>
  <si>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</si>
  <si>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</si>
  <si>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</si>
  <si>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</si>
  <si>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</si>
  <si>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</si>
  <si>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</si>
  <si>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</si>
  <si>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</si>
  <si>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</si>
  <si>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</si>
  <si>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</si>
  <si>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</si>
  <si>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</si>
  <si>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</si>
  <si>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</si>
  <si>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</si>
  <si>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</si>
  <si>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</si>
  <si>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</si>
  <si>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</si>
  <si>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</si>
  <si>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</si>
  <si>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</si>
  <si>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</si>
  <si>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</si>
  <si>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</si>
  <si>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</si>
  <si>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</si>
  <si>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</si>
  <si>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</si>
  <si>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</si>
  <si>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</si>
  <si>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</si>
  <si>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</si>
  <si>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</si>
  <si>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</si>
  <si>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</si>
  <si>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</si>
  <si>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</si>
  <si>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</si>
  <si>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</si>
  <si>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</si>
  <si>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</si>
  <si>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</si>
  <si>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</si>
  <si>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</si>
  <si>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</si>
  <si>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</si>
  <si>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</si>
  <si>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</si>
  <si>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</si>
  <si>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</si>
  <si>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</si>
  <si>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</si>
  <si>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</si>
  <si>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</si>
  <si>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</si>
  <si>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</si>
  <si>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</si>
  <si>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</si>
  <si>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</si>
  <si>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</si>
  <si>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</si>
  <si>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</si>
  <si>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</si>
  <si>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</si>
  <si>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</si>
  <si>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</si>
  <si>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</si>
  <si>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</si>
  <si>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</si>
  <si>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</si>
  <si>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</si>
  <si>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</si>
  <si>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</si>
  <si>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</si>
  <si>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</si>
  <si>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</si>
  <si>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</si>
  <si>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</si>
  <si>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</si>
  <si>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</si>
  <si>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</si>
  <si>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</si>
  <si>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</si>
  <si>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</si>
  <si>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</si>
  <si>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</si>
  <si>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</si>
  <si>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</si>
  <si>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</si>
  <si>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</si>
  <si>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</si>
  <si>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</si>
  <si>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</si>
  <si>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</si>
  <si>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</si>
  <si>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</si>
  <si>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</si>
  <si>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</si>
  <si>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</si>
  <si>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</si>
  <si>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</si>
  <si>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</si>
  <si>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</si>
  <si>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</si>
  <si>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</si>
  <si>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</si>
  <si>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</si>
  <si>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</si>
  <si>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</si>
  <si>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</si>
  <si>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</si>
  <si>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</si>
  <si>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</si>
  <si>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</si>
  <si>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</si>
  <si>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</si>
  <si>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</si>
  <si>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</si>
  <si>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</si>
  <si>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</si>
  <si>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</si>
  <si>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</si>
  <si>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</si>
  <si>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</si>
  <si>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</si>
  <si>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</si>
  <si>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</si>
  <si>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</si>
  <si>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</si>
  <si>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</si>
  <si>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</si>
  <si>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</si>
  <si>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</si>
  <si>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</si>
  <si>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</si>
  <si>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</si>
  <si>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</si>
  <si>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</si>
  <si>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</si>
  <si>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</si>
  <si>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</si>
  <si>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</si>
  <si>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</si>
  <si>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</si>
  <si>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</si>
  <si>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</si>
  <si>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</si>
  <si>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</si>
  <si>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</si>
  <si>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</si>
  <si>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</si>
  <si>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</si>
  <si>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</si>
  <si>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</si>
  <si>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</si>
  <si>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</si>
  <si>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</si>
  <si>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</si>
  <si>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</si>
  <si>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</si>
  <si>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</si>
  <si>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</si>
  <si>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</si>
  <si>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</si>
  <si>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</si>
  <si>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</si>
  <si>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</si>
  <si>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</si>
  <si>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</si>
  <si>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</si>
  <si>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</si>
  <si>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</si>
  <si>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</si>
  <si>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</si>
  <si>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</si>
  <si>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</si>
  <si>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</si>
  <si>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</si>
  <si>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</si>
  <si>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</si>
  <si>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</si>
  <si>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</si>
  <si>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</si>
  <si>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</si>
  <si>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</si>
  <si>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</si>
  <si>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</si>
  <si>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</si>
  <si>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</si>
  <si>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</si>
  <si>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</si>
  <si>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</si>
  <si>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</si>
  <si>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</si>
  <si>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</si>
  <si>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</si>
  <si>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</si>
  <si>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</si>
  <si>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</si>
  <si>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</si>
  <si>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</si>
  <si>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</si>
  <si>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</si>
  <si>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</si>
  <si>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</si>
  <si>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</si>
  <si>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</si>
  <si>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</si>
  <si>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</si>
  <si>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</si>
  <si>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</si>
  <si>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</si>
  <si>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</si>
  <si>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</si>
  <si>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</si>
  <si>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</si>
  <si>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</si>
  <si>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</si>
  <si>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</si>
  <si>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</si>
  <si>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</si>
  <si>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</si>
  <si>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</si>
  <si>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</si>
  <si>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</si>
  <si>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</si>
  <si>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</si>
  <si>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</si>
  <si>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</si>
  <si>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</si>
  <si>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</si>
  <si>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</si>
  <si>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</si>
  <si>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</si>
  <si>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</si>
  <si>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</si>
  <si>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</si>
  <si>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</si>
  <si>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</si>
  <si>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</si>
  <si>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</si>
  <si>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</si>
  <si>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</si>
  <si>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</si>
  <si>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</si>
  <si>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</si>
  <si>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</si>
  <si>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</si>
  <si>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</si>
  <si>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</si>
  <si>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</si>
  <si>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</si>
  <si>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</si>
  <si>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</si>
  <si>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</si>
  <si>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</si>
  <si>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</si>
  <si>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</si>
  <si>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</si>
  <si>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</si>
  <si>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</si>
  <si>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</si>
  <si>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</si>
  <si>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</si>
  <si>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</si>
  <si>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</si>
  <si>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</si>
  <si>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</si>
  <si>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</si>
  <si>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</si>
  <si>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</si>
  <si>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</si>
  <si>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</si>
  <si>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</si>
  <si>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</si>
  <si>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</si>
  <si>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</si>
  <si>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</si>
  <si>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</si>
  <si>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</si>
  <si>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</si>
  <si>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</si>
  <si>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</si>
  <si>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</si>
  <si>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</si>
  <si>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</si>
  <si>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</si>
  <si>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</si>
  <si>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</si>
  <si>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</si>
  <si>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</si>
  <si>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</si>
  <si>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</si>
  <si>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</si>
  <si>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</si>
  <si>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</si>
  <si>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</si>
  <si>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</si>
  <si>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</si>
  <si>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</si>
  <si>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</si>
  <si>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</si>
  <si>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</si>
  <si>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</si>
  <si>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</si>
  <si>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</si>
  <si>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</si>
  <si>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</si>
  <si>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</si>
  <si>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</si>
  <si>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</si>
  <si>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</si>
  <si>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</si>
  <si>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</si>
  <si>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</si>
  <si>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</si>
  <si>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</si>
  <si>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</si>
  <si>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</si>
  <si>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</si>
  <si>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</si>
  <si>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</si>
  <si>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</si>
  <si>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</si>
  <si>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</si>
  <si>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</si>
  <si>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</si>
  <si>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</si>
  <si>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</si>
  <si>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</si>
  <si>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</si>
  <si>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</si>
  <si>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</si>
  <si>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</si>
  <si>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</si>
  <si>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</si>
  <si>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</si>
  <si>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</si>
  <si>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</si>
  <si>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</si>
  <si>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</si>
  <si>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</si>
  <si>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</si>
  <si>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</si>
  <si>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</si>
  <si>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</si>
  <si>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</si>
  <si>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</si>
  <si>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</si>
  <si>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</si>
  <si>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</si>
  <si>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</si>
  <si>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</si>
  <si>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</si>
  <si>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</si>
  <si>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</si>
  <si>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</si>
  <si>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</si>
  <si>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</si>
  <si>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</si>
  <si>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</si>
  <si>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</si>
  <si>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</si>
  <si>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</si>
  <si>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</si>
  <si>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</si>
  <si>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</si>
  <si>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</si>
  <si>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</si>
  <si>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</si>
  <si>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</si>
  <si>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</si>
  <si>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</si>
  <si>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</si>
  <si>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</si>
  <si>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</si>
  <si>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</si>
  <si>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</si>
  <si>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</si>
  <si>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</si>
  <si>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</si>
  <si>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</si>
  <si>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</si>
  <si>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</si>
  <si>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</si>
  <si>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</si>
  <si>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</si>
  <si>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</si>
  <si>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</si>
  <si>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</si>
  <si>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</si>
  <si>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</si>
  <si>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</si>
  <si>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</si>
  <si>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</si>
  <si>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</si>
  <si>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</si>
  <si>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</si>
  <si>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</si>
  <si>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</si>
  <si>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</si>
  <si>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</si>
  <si>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</si>
  <si>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</si>
  <si>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</si>
  <si>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</si>
  <si>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</si>
  <si>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</si>
  <si>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</si>
  <si>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</si>
  <si>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</si>
  <si>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</si>
  <si>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</si>
  <si>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</si>
  <si>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</si>
  <si>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</si>
  <si>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</si>
  <si>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</si>
  <si>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</si>
  <si>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</si>
  <si>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</si>
  <si>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</si>
  <si>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</si>
  <si>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</si>
  <si>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</si>
  <si>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</si>
  <si>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</si>
  <si>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</si>
  <si>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</si>
  <si>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</si>
  <si>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</si>
  <si>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</si>
  <si>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</si>
  <si>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</si>
  <si>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</si>
  <si>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</si>
  <si>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</si>
  <si>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</si>
  <si>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</si>
  <si>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</si>
  <si>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</si>
  <si>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</si>
  <si>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</si>
  <si>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</si>
  <si>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</si>
  <si>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</si>
  <si>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</si>
  <si>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</si>
  <si>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</si>
  <si>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</si>
  <si>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</si>
  <si>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</si>
  <si>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</si>
  <si>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</si>
  <si>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</si>
  <si>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</si>
  <si>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</si>
  <si>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</si>
  <si>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</si>
  <si>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</si>
  <si>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</si>
  <si>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</si>
  <si>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</si>
  <si>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</si>
  <si>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</si>
  <si>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</si>
  <si>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</si>
  <si>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</si>
  <si>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</si>
  <si>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</si>
  <si>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</si>
  <si>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</si>
  <si>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</si>
  <si>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</si>
  <si>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</si>
  <si>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</si>
  <si>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</si>
  <si>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</si>
  <si>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</si>
  <si>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</si>
  <si>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</si>
  <si>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</si>
  <si>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</si>
  <si>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</si>
  <si>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</si>
  <si>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</si>
  <si>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</si>
  <si>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</si>
  <si>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</si>
  <si>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</si>
  <si>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</si>
  <si>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</si>
  <si>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</si>
  <si>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</si>
  <si>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</si>
  <si>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</si>
  <si>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</si>
  <si>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</si>
  <si>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</si>
  <si>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</si>
  <si>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</si>
  <si>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</si>
  <si>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</si>
  <si>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</si>
  <si>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</si>
  <si>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</si>
  <si>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</si>
  <si>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</si>
  <si>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</si>
  <si>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</si>
  <si>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</si>
  <si>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</si>
  <si>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</si>
  <si>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</si>
  <si>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</si>
  <si>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</si>
  <si>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</si>
  <si>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</si>
  <si>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</si>
  <si>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</si>
  <si>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</si>
  <si>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</si>
  <si>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</si>
  <si>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</si>
  <si>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</si>
  <si>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</si>
  <si>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</si>
  <si>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</si>
  <si>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</si>
  <si>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</si>
  <si>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</si>
  <si>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</si>
  <si>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</si>
  <si>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</si>
  <si>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</si>
  <si>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</si>
  <si>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</si>
  <si>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</si>
  <si>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</si>
  <si>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</si>
  <si>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</si>
  <si>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</si>
  <si>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</si>
  <si>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</si>
  <si>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</si>
  <si>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</si>
  <si>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</si>
  <si>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</si>
  <si>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</si>
  <si>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</si>
  <si>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</si>
  <si>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</si>
  <si>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</si>
  <si>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</si>
  <si>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</si>
  <si>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</si>
  <si>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</si>
  <si>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</si>
  <si>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</si>
  <si>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</si>
  <si>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</si>
  <si>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</si>
  <si>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</si>
  <si>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</si>
  <si>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</si>
  <si>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</si>
  <si>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</si>
  <si>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</si>
  <si>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</si>
  <si>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</si>
  <si>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</si>
  <si>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</si>
  <si>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</si>
  <si>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</si>
  <si>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</si>
  <si>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</si>
  <si>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</si>
  <si>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</si>
  <si>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</si>
  <si>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</si>
  <si>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</si>
  <si>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</si>
  <si>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</si>
  <si>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</si>
  <si>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</si>
  <si>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</si>
  <si>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</si>
  <si>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</si>
  <si>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</si>
  <si>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</si>
  <si>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</si>
  <si>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</si>
  <si>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</si>
  <si>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</si>
  <si>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</si>
  <si>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</si>
  <si>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</si>
  <si>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</si>
  <si>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</si>
  <si>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</si>
  <si>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</si>
  <si>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</si>
  <si>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</si>
  <si>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</si>
  <si>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</si>
  <si>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</si>
  <si>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</si>
  <si>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</si>
  <si>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</si>
  <si>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</si>
  <si>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</si>
  <si>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</si>
  <si>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</si>
  <si>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</si>
  <si>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</si>
  <si>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</si>
  <si>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</si>
  <si>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</si>
  <si>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</si>
  <si>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</si>
  <si>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</si>
  <si>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</si>
  <si>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</si>
  <si>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</si>
  <si>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</si>
  <si>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</si>
  <si>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</si>
  <si>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</si>
  <si>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</si>
  <si>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</si>
  <si>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</si>
  <si>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</si>
  <si>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</si>
  <si>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</si>
  <si>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</si>
  <si>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</si>
  <si>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</si>
  <si>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</si>
  <si>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</si>
  <si>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</si>
  <si>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</si>
  <si>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</si>
  <si>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</si>
  <si>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</si>
  <si>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</si>
  <si>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</si>
  <si>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</si>
  <si>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</si>
  <si>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</si>
  <si>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</si>
  <si>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</si>
  <si>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</si>
  <si>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</si>
  <si>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</si>
  <si>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</si>
  <si>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</si>
  <si>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</si>
  <si>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</si>
  <si>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</si>
  <si>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</si>
  <si>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</si>
  <si>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</si>
  <si>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</si>
  <si>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</si>
  <si>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</si>
  <si>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</si>
  <si>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</si>
  <si>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</si>
  <si>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</si>
  <si>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</si>
  <si>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</si>
  <si>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</si>
  <si>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</si>
  <si>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</si>
  <si>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</si>
  <si>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</si>
  <si>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</si>
  <si>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</si>
  <si>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</si>
  <si>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</si>
  <si>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</si>
  <si>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</si>
  <si>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</si>
  <si>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</si>
  <si>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</si>
  <si>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</si>
  <si>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</si>
  <si>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</si>
  <si>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</si>
  <si>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</si>
  <si>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</si>
  <si>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</si>
  <si>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</si>
  <si>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</si>
  <si>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</si>
  <si>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</si>
  <si>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</si>
  <si>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</si>
  <si>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</si>
  <si>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</si>
  <si>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</si>
  <si>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</si>
  <si>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</si>
  <si>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</si>
  <si>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</si>
  <si>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</si>
  <si>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</si>
  <si>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</si>
  <si>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</si>
  <si>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</si>
  <si>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</si>
  <si>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</si>
  <si>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</si>
  <si>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</si>
  <si>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</si>
  <si>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</si>
  <si>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</si>
  <si>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</si>
  <si>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</si>
  <si>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</si>
  <si>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</si>
  <si>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</si>
  <si>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</si>
  <si>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</si>
  <si>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</si>
  <si>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</si>
  <si>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</si>
  <si>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</si>
  <si>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</si>
  <si>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</si>
  <si>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</si>
  <si>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</si>
  <si>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</si>
  <si>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</si>
  <si>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</si>
  <si>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</si>
  <si>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</si>
  <si>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</si>
  <si>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</si>
  <si>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</si>
  <si>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</si>
  <si>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</si>
  <si>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</si>
  <si>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</si>
  <si>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</si>
  <si>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</si>
  <si>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</si>
  <si>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</si>
  <si>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</si>
  <si>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</si>
  <si>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</si>
  <si>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</si>
  <si>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</si>
  <si>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</si>
  <si>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</si>
  <si>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</si>
  <si>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</si>
  <si>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</si>
  <si>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</si>
  <si>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</si>
  <si>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</si>
  <si>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</si>
  <si>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</si>
  <si>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</si>
  <si>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</si>
  <si>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</si>
  <si>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</si>
  <si>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</si>
  <si>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</si>
  <si>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</si>
  <si>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</si>
  <si>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</si>
  <si>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</si>
  <si>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</si>
  <si>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</si>
  <si>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</si>
  <si>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</si>
  <si>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</si>
  <si>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</si>
  <si>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</si>
  <si>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</si>
  <si>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</si>
  <si>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</si>
  <si>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</si>
  <si>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</si>
  <si>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</si>
  <si>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</si>
  <si>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</si>
  <si>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</si>
  <si>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</si>
  <si>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</si>
  <si>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</si>
  <si>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</si>
  <si>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</si>
  <si>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</si>
  <si>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</si>
  <si>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</si>
  <si>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</si>
  <si>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</si>
  <si>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</si>
  <si>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</si>
  <si>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</si>
  <si>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</si>
  <si>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</si>
  <si>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</si>
  <si>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</si>
  <si>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</si>
  <si>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</si>
  <si>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</si>
  <si>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</si>
  <si>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</si>
  <si>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</si>
  <si>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</si>
  <si>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</si>
  <si>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</si>
  <si>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</si>
  <si>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</si>
  <si>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</si>
  <si>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</si>
  <si>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</si>
  <si>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</si>
  <si>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</si>
  <si>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</si>
  <si>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</si>
  <si>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</si>
  <si>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</si>
  <si>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</si>
  <si>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</si>
  <si>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</si>
  <si>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</si>
  <si>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</si>
  <si>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</si>
  <si>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</si>
  <si>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</si>
  <si>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</si>
  <si>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</si>
  <si>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</si>
  <si>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</si>
  <si>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</si>
  <si>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</si>
  <si>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</si>
  <si>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</si>
  <si>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</si>
  <si>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</si>
  <si>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</si>
  <si>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</si>
  <si>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</si>
  <si>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</si>
  <si>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</si>
  <si>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</si>
  <si>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</si>
  <si>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</si>
  <si>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</si>
  <si>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</si>
  <si>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</si>
  <si>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</si>
  <si>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</si>
  <si>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</si>
  <si>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</si>
  <si>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</si>
  <si>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</si>
  <si>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</si>
  <si>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</si>
  <si>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</si>
  <si>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</si>
  <si>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</si>
  <si>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</si>
  <si>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</si>
  <si>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</si>
  <si>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</si>
  <si>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</si>
  <si>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</si>
  <si>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</si>
  <si>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</si>
  <si>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</si>
  <si>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</si>
  <si>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</si>
  <si>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</si>
  <si>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</si>
  <si>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</si>
  <si>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</si>
  <si>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</si>
  <si>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</si>
  <si>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</si>
  <si>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</si>
  <si>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</si>
  <si>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</si>
  <si>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</si>
  <si>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</si>
  <si>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</si>
  <si>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</si>
  <si>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</si>
  <si>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</si>
  <si>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</si>
  <si>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</si>
  <si>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</si>
  <si>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</si>
  <si>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</si>
  <si>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</si>
  <si>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</si>
  <si>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</si>
  <si>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</si>
  <si>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</si>
  <si>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</si>
  <si>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</si>
  <si>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</si>
  <si>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</si>
  <si>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</si>
  <si>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</si>
  <si>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</si>
  <si>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</si>
  <si>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</si>
  <si>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</si>
  <si>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</si>
  <si>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</si>
  <si>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</si>
  <si>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</si>
  <si>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</si>
  <si>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</si>
  <si>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</si>
  <si>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</si>
  <si>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</si>
  <si>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</si>
  <si>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</si>
  <si>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</si>
  <si>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</si>
  <si>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</si>
  <si>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</si>
  <si>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</si>
  <si>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</si>
  <si>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</si>
  <si>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</si>
  <si>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</si>
  <si>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</si>
  <si>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</si>
  <si>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</si>
  <si>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</si>
  <si>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</si>
  <si>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</si>
  <si>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</si>
  <si>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</si>
  <si>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</si>
  <si>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</si>
  <si>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</si>
  <si>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</si>
  <si>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</si>
  <si>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</si>
  <si>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</si>
  <si>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</si>
  <si>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</si>
  <si>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</si>
  <si>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</si>
  <si>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</si>
  <si>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</si>
  <si>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</si>
  <si>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</si>
  <si>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</si>
  <si>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</si>
  <si>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</si>
  <si>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</si>
  <si>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</si>
  <si>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</si>
  <si>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</si>
  <si>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</si>
  <si>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</si>
  <si>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</si>
  <si>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</si>
  <si>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</si>
  <si>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</si>
  <si>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</si>
  <si>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</si>
  <si>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</si>
  <si>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</si>
  <si>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</si>
  <si>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</si>
  <si>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</si>
  <si>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</si>
  <si>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</si>
  <si>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</si>
  <si>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</si>
  <si>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</si>
  <si>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</si>
  <si>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</si>
  <si>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</si>
  <si>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</si>
  <si>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</si>
  <si>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</si>
  <si>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</si>
  <si>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</si>
  <si>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</si>
  <si>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</si>
  <si>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</si>
  <si>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</si>
  <si>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</si>
  <si>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</si>
  <si>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</si>
  <si>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</si>
  <si>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</si>
  <si>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</si>
  <si>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</si>
  <si>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</si>
  <si>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</si>
  <si>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</si>
  <si>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</si>
  <si>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</si>
  <si>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</si>
  <si>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</si>
  <si>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</si>
  <si>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</si>
  <si>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</si>
  <si>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</si>
  <si>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</si>
  <si>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</si>
  <si>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</si>
  <si>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</si>
  <si>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</si>
  <si>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</si>
  <si>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</si>
  <si>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</si>
  <si>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</si>
  <si>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</si>
  <si>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</si>
  <si>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</si>
  <si>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</si>
  <si>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</si>
  <si>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</si>
  <si>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</si>
  <si>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</si>
  <si>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</si>
  <si>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</si>
  <si>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</si>
  <si>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</si>
  <si>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</si>
  <si>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</si>
  <si>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</si>
  <si>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</si>
  <si>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</si>
  <si>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</si>
  <si>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</si>
  <si>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</si>
  <si>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</si>
  <si>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</si>
  <si>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</si>
  <si>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</si>
  <si>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</si>
  <si>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</si>
  <si>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</si>
  <si>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</si>
  <si>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</si>
  <si>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</si>
  <si>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</si>
  <si>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</si>
  <si>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</si>
  <si>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</si>
  <si>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</si>
  <si>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</si>
  <si>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</si>
  <si>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</si>
  <si>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</si>
  <si>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</si>
  <si>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</si>
  <si>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</si>
  <si>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</si>
  <si>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</si>
  <si>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</si>
  <si>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</si>
  <si>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</si>
  <si>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</si>
  <si>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</si>
  <si>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</si>
  <si>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</si>
  <si>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</si>
  <si>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</si>
  <si>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</si>
  <si>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</si>
  <si>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</si>
  <si>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</si>
  <si>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</si>
  <si>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</si>
  <si>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</si>
  <si>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</si>
  <si>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</si>
  <si>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</si>
  <si>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</si>
  <si>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</si>
  <si>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</si>
  <si>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</si>
  <si>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</si>
  <si>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</si>
  <si>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</si>
  <si>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</si>
  <si>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</si>
  <si>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</si>
  <si>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</si>
  <si>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</si>
  <si>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</si>
  <si>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</si>
  <si>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</si>
  <si>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</si>
  <si>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</si>
  <si>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</si>
  <si>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</si>
  <si>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</si>
  <si>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</si>
  <si>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</si>
  <si>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</si>
  <si>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</si>
  <si>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</si>
  <si>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</si>
  <si>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</si>
  <si>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</si>
  <si>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</si>
  <si>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</si>
  <si>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</si>
  <si>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</si>
  <si>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</si>
  <si>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</si>
  <si>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</si>
  <si>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</si>
  <si>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</si>
  <si>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</si>
  <si>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</si>
  <si>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</si>
  <si>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</si>
  <si>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</si>
  <si>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</si>
  <si>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</si>
  <si>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</si>
  <si>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</si>
  <si>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</si>
  <si>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</si>
  <si>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</si>
  <si>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</si>
  <si>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</si>
  <si>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</si>
  <si>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</si>
  <si>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</si>
  <si>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</si>
  <si>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</si>
  <si>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</si>
  <si>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</si>
  <si>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</si>
  <si>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</si>
  <si>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</si>
  <si>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</si>
  <si>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</si>
  <si>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</si>
  <si>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</si>
  <si>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</si>
  <si>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</si>
  <si>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</si>
  <si>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</si>
  <si>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</si>
  <si>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</si>
  <si>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</si>
  <si>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</si>
  <si>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</si>
  <si>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</si>
  <si>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</si>
  <si>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</si>
  <si>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</si>
  <si>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</si>
  <si>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</si>
  <si>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</si>
  <si>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</si>
  <si>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</si>
  <si>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</si>
  <si>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</si>
  <si>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</si>
  <si>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</si>
  <si>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</si>
  <si>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</si>
  <si>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</si>
  <si>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</si>
  <si>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</si>
  <si>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</si>
  <si>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</si>
  <si>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</si>
  <si>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</si>
  <si>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</si>
  <si>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</si>
  <si>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</si>
  <si>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</si>
  <si>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</si>
  <si>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</si>
  <si>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</si>
  <si>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</si>
  <si>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</si>
  <si>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</si>
  <si>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</si>
  <si>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</si>
  <si>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</si>
  <si>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</si>
  <si>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</si>
  <si>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</si>
  <si>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</si>
  <si>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</si>
  <si>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</si>
  <si>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</si>
  <si>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</si>
  <si>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</si>
  <si>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</si>
  <si>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</si>
  <si>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</si>
  <si>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</si>
  <si>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</si>
  <si>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</si>
  <si>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</si>
  <si>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</si>
  <si>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</si>
  <si>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</si>
  <si>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</si>
  <si>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</si>
  <si>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</si>
  <si>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</si>
  <si>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</si>
  <si>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</si>
  <si>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</si>
  <si>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</si>
  <si>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</si>
  <si>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</si>
  <si>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</si>
  <si>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</si>
  <si>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</si>
  <si>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</si>
  <si>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</si>
  <si>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</si>
  <si>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</si>
  <si>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</si>
  <si>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</si>
  <si>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</si>
  <si>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</si>
  <si>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</si>
  <si>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</si>
  <si>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</si>
  <si>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</si>
  <si>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</si>
  <si>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</si>
  <si>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</si>
  <si>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</si>
  <si>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</si>
  <si>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</si>
  <si>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</si>
  <si>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</si>
  <si>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</si>
  <si>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</si>
  <si>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</si>
  <si>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</si>
  <si>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</si>
  <si>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</si>
  <si>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</si>
  <si>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</si>
  <si>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</si>
  <si>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</si>
  <si>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</si>
  <si>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</si>
  <si>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</si>
  <si>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</si>
  <si>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</si>
  <si>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</si>
  <si>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</si>
  <si>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</si>
  <si>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</si>
  <si>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</si>
  <si>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</si>
  <si>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</si>
  <si>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</si>
  <si>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</si>
  <si>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</si>
  <si>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</si>
  <si>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</si>
  <si>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</si>
  <si>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</si>
  <si>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</si>
  <si>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</si>
  <si>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</si>
  <si>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</si>
  <si>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</si>
  <si>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</si>
  <si>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</si>
  <si>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</si>
  <si>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</si>
  <si>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</si>
  <si>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</si>
  <si>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</si>
  <si>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</si>
  <si>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</si>
  <si>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</si>
  <si>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</si>
  <si>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</si>
  <si>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</si>
  <si>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</si>
  <si>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</si>
  <si>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</si>
  <si>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</si>
  <si>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</si>
  <si>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</si>
  <si>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</si>
  <si>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</si>
  <si>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</si>
  <si>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</si>
  <si>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</si>
  <si>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</si>
  <si>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</si>
  <si>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</si>
  <si>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</si>
  <si>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</si>
  <si>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</si>
  <si>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</si>
  <si>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</si>
  <si>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</si>
  <si>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</si>
  <si>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</si>
  <si>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</si>
  <si>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</si>
  <si>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</si>
  <si>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</si>
  <si>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</si>
  <si>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</si>
  <si>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</si>
  <si>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</si>
  <si>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</si>
  <si>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</si>
  <si>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</si>
  <si>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</si>
  <si>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</si>
  <si>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</si>
  <si>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</si>
  <si>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</si>
  <si>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</si>
  <si>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</si>
  <si>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</si>
  <si>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</si>
  <si>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</si>
  <si>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</si>
  <si>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</si>
  <si>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</si>
  <si>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</si>
  <si>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</si>
  <si>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</si>
  <si>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</si>
  <si>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</si>
  <si>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</si>
  <si>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</si>
  <si>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</si>
  <si>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</si>
  <si>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</si>
  <si>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</si>
  <si>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</si>
  <si>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</si>
  <si>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</si>
  <si>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</si>
  <si>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</si>
  <si>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</si>
  <si>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</si>
  <si>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</si>
  <si>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</si>
  <si>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</si>
  <si>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</si>
  <si>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</si>
  <si>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</si>
  <si>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</si>
  <si>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</si>
  <si>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</si>
  <si>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</si>
  <si>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</si>
  <si>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</si>
  <si>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</si>
  <si>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</si>
  <si>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</si>
  <si>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</si>
  <si>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</si>
  <si>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</si>
  <si>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</si>
  <si>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</si>
  <si>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</si>
  <si>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</si>
  <si>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</si>
  <si>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</si>
  <si>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</si>
  <si>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</si>
  <si>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</si>
  <si>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</si>
  <si>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</si>
  <si>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</si>
  <si>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</si>
  <si>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</si>
  <si>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</si>
  <si>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</si>
  <si>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</si>
  <si>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</si>
  <si>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</si>
  <si>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</si>
  <si>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</si>
  <si>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</si>
  <si>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</si>
  <si>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</si>
  <si>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</si>
  <si>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</si>
  <si>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</si>
  <si>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</si>
  <si>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</si>
  <si>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</si>
  <si>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</si>
  <si>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</si>
  <si>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</si>
  <si>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</si>
  <si>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</si>
  <si>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</si>
  <si>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</si>
  <si>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</si>
  <si>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</si>
  <si>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</si>
  <si>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</si>
  <si>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</si>
  <si>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</si>
  <si>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</si>
  <si>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</si>
  <si>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</si>
  <si>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</si>
  <si>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</si>
  <si>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</si>
  <si>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</si>
  <si>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</si>
  <si>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</si>
  <si>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</si>
  <si>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</si>
  <si>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</si>
  <si>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</si>
  <si>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</si>
  <si>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</si>
  <si>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</si>
  <si>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</si>
  <si>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</si>
  <si>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</si>
  <si>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</si>
  <si>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</si>
  <si>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</si>
  <si>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</si>
  <si>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</si>
  <si>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</si>
  <si>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</si>
  <si>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</si>
  <si>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</si>
  <si>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</si>
  <si>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</si>
  <si>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</si>
  <si>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</si>
  <si>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</si>
  <si>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</si>
  <si>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</si>
  <si>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</si>
  <si>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</si>
  <si>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</si>
  <si>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</si>
  <si>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</si>
  <si>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</si>
  <si>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</si>
  <si>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</si>
  <si>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</si>
  <si>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</si>
  <si>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</si>
  <si>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</si>
  <si>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</si>
  <si>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</si>
  <si>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</si>
  <si>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</si>
  <si>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</si>
  <si>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</si>
  <si>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</si>
  <si>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</si>
  <si>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</si>
  <si>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</si>
  <si>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</si>
  <si>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</si>
  <si>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</si>
  <si>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</si>
  <si>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</si>
  <si>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</si>
  <si>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</si>
  <si>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</si>
  <si>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</si>
  <si>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</si>
  <si>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</si>
  <si>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</si>
  <si>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</si>
  <si>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</si>
  <si>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</si>
  <si>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</si>
  <si>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</si>
  <si>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</si>
  <si>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</si>
  <si>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</si>
  <si>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</si>
  <si>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</si>
  <si>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</si>
  <si>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</si>
  <si>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</si>
  <si>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</si>
  <si>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</si>
  <si>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</si>
  <si>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</si>
  <si>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</si>
  <si>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</si>
  <si>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</si>
  <si>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</si>
  <si>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</si>
  <si>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</si>
  <si>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</si>
  <si>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</si>
  <si>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</si>
  <si>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</si>
  <si>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</si>
  <si>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</si>
  <si>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</si>
  <si>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</si>
  <si>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</si>
  <si>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</si>
  <si>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</si>
  <si>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</si>
  <si>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</si>
  <si>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</si>
  <si>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</si>
  <si>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</si>
  <si>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</si>
  <si>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</si>
  <si>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</si>
  <si>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</si>
  <si>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</si>
  <si>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</si>
  <si>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</si>
  <si>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</si>
  <si>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</si>
  <si>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</si>
  <si>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</si>
  <si>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</si>
  <si>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</si>
  <si>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</si>
  <si>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</si>
  <si>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</si>
  <si>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</si>
  <si>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</si>
  <si>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</si>
  <si>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</si>
  <si>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</si>
  <si>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</si>
  <si>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</si>
  <si>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</si>
  <si>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</si>
  <si>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</si>
  <si>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</si>
  <si>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</si>
  <si>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</si>
  <si>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</si>
  <si>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</si>
  <si>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</si>
  <si>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</si>
  <si>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</si>
  <si>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</si>
  <si>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</si>
  <si>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</si>
  <si>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</si>
  <si>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</si>
  <si>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</si>
  <si>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</si>
  <si>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</si>
  <si>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</si>
  <si>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</si>
  <si>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</si>
  <si>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</si>
  <si>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</si>
  <si>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</si>
  <si>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</si>
  <si>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</si>
  <si>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</si>
  <si>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</si>
  <si>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</si>
  <si>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</si>
  <si>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</si>
  <si>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</si>
  <si>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</si>
  <si>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</si>
  <si>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</si>
  <si>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</si>
  <si>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</si>
  <si>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</si>
  <si>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</si>
  <si>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</si>
  <si>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</si>
  <si>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</si>
  <si>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</si>
  <si>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</si>
  <si>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</si>
  <si>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</si>
  <si>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</si>
  <si>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</si>
  <si>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</si>
  <si>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</si>
  <si>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</si>
  <si>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</si>
  <si>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</si>
  <si>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</si>
  <si>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</si>
  <si>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</si>
  <si>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</si>
  <si>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</si>
  <si>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</si>
  <si>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</si>
  <si>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</si>
  <si>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</si>
  <si>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</si>
  <si>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</si>
  <si>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</si>
  <si>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</si>
  <si>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</si>
  <si>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</si>
  <si>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</si>
  <si>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</si>
  <si>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</si>
  <si>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</si>
  <si>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</si>
  <si>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</si>
  <si>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</si>
  <si>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</si>
  <si>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</si>
  <si>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</si>
  <si>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</si>
  <si>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</si>
  <si>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</si>
  <si>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</si>
  <si>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</si>
  <si>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</si>
  <si>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</si>
  <si>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</si>
  <si>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</si>
  <si>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</si>
  <si>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</si>
  <si>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</si>
  <si>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</si>
  <si>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</si>
  <si>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</si>
  <si>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</si>
  <si>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</si>
  <si>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</si>
  <si>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</si>
  <si>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</si>
  <si>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</si>
  <si>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</si>
  <si>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</si>
  <si>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</si>
  <si>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</si>
  <si>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</si>
  <si>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</si>
  <si>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</si>
  <si>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</si>
  <si>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</si>
  <si>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</si>
  <si>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</si>
  <si>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</si>
  <si>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</si>
  <si>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</si>
  <si>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</si>
  <si>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</si>
  <si>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</si>
  <si>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</si>
  <si>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</si>
  <si>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</si>
  <si>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</si>
  <si>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</si>
  <si>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</si>
  <si>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</si>
  <si>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</si>
  <si>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</si>
  <si>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</si>
  <si>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</si>
  <si>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</si>
  <si>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</si>
  <si>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</si>
  <si>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</si>
  <si>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</si>
  <si>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</si>
  <si>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</si>
  <si>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</si>
  <si>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</si>
  <si>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</si>
  <si>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</si>
  <si>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</si>
  <si>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</si>
  <si>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</si>
  <si>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</si>
  <si>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</si>
  <si>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</si>
  <si>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</si>
  <si>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</si>
  <si>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</si>
  <si>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</si>
  <si>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</si>
  <si>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</si>
  <si>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</si>
  <si>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</si>
  <si>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</si>
  <si>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</si>
  <si>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</si>
  <si>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</si>
  <si>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</si>
  <si>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</si>
  <si>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</si>
  <si>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</si>
  <si>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</si>
  <si>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</si>
  <si>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</si>
  <si>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</si>
  <si>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</si>
  <si>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</si>
  <si>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</si>
  <si>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</si>
  <si>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</si>
  <si>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</si>
  <si>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</si>
  <si>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</si>
  <si>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</si>
  <si>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</si>
  <si>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</si>
  <si>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</si>
  <si>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</si>
  <si>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</si>
  <si>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</si>
  <si>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</si>
  <si>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</si>
  <si>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</si>
  <si>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</si>
  <si>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</si>
  <si>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</si>
  <si>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</si>
  <si>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</si>
  <si>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</si>
  <si>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</si>
  <si>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</si>
  <si>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</si>
  <si>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</si>
  <si>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</si>
  <si>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</si>
  <si>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</si>
  <si>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</si>
  <si>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</si>
  <si>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</si>
  <si>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</si>
  <si>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</si>
  <si>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</si>
  <si>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</si>
  <si>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</si>
  <si>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</si>
  <si>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</si>
  <si>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</si>
  <si>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</si>
  <si>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</si>
  <si>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</si>
  <si>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</si>
  <si>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</si>
  <si>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</si>
  <si>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</si>
  <si>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</si>
  <si>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</si>
  <si>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</si>
  <si>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</si>
  <si>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</si>
  <si>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</si>
  <si>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</si>
  <si>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</si>
  <si>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</si>
  <si>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</si>
  <si>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</si>
  <si>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</si>
  <si>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</si>
  <si>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</si>
  <si>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</si>
  <si>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</si>
  <si>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</si>
  <si>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</si>
  <si>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</si>
  <si>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</si>
  <si>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</si>
  <si>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</si>
  <si>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</si>
  <si>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</si>
  <si>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</si>
  <si>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</si>
  <si>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</si>
  <si>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</si>
  <si>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</si>
  <si>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</si>
  <si>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</si>
  <si>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</si>
  <si>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</si>
  <si>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</si>
  <si>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</si>
  <si>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</si>
  <si>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</si>
  <si>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</si>
  <si>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</si>
  <si>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</si>
  <si>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</si>
  <si>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</si>
  <si>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</si>
  <si>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</si>
  <si>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</si>
  <si>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</si>
  <si>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</si>
  <si>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</si>
  <si>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</si>
  <si>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</si>
  <si>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</si>
  <si>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</si>
  <si>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</si>
  <si>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</si>
  <si>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</si>
  <si>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</si>
  <si>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</si>
  <si>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</si>
  <si>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</si>
  <si>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</si>
  <si>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</si>
  <si>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</si>
  <si>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</si>
  <si>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</si>
  <si>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</si>
  <si>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</si>
  <si>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</si>
  <si>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</si>
  <si>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</si>
  <si>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</si>
  <si>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</si>
  <si>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</si>
  <si>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</si>
  <si>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</si>
  <si>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</si>
  <si>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</si>
  <si>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</si>
  <si>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</si>
  <si>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</si>
  <si>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</si>
  <si>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</si>
  <si>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</si>
  <si>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</si>
  <si>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</si>
  <si>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</si>
  <si>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</si>
  <si>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</si>
  <si>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</si>
  <si>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</si>
  <si>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</si>
  <si>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</si>
  <si>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</si>
  <si>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</si>
  <si>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</si>
  <si>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</si>
  <si>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</si>
  <si>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</si>
  <si>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</si>
  <si>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</si>
  <si>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</si>
  <si>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</si>
  <si>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</si>
  <si>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</si>
  <si>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</si>
  <si>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</si>
  <si>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</si>
  <si>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</si>
  <si>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</si>
  <si>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</si>
  <si>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</si>
  <si>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</si>
  <si>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</si>
  <si>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</si>
  <si>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</si>
  <si>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</si>
  <si>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</si>
  <si>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</si>
  <si>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</si>
  <si>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</si>
  <si>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</si>
  <si>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</si>
  <si>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</si>
  <si>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</si>
  <si>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</si>
  <si>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</si>
  <si>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</si>
  <si>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</si>
  <si>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</si>
  <si>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</si>
  <si>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</si>
  <si>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</si>
  <si>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</si>
  <si>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</si>
  <si>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</si>
  <si>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</si>
  <si>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</si>
  <si>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</si>
  <si>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</si>
  <si>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</si>
  <si>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</si>
  <si>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</si>
  <si>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</si>
  <si>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</si>
  <si>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</si>
  <si>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</si>
  <si>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</si>
  <si>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</si>
  <si>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</si>
  <si>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</si>
  <si>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</si>
  <si>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</si>
  <si>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</si>
  <si>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</si>
  <si>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</si>
  <si>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</si>
  <si>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</si>
  <si>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</si>
  <si>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</si>
  <si>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</si>
  <si>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</si>
  <si>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</si>
  <si>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</si>
  <si>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</si>
  <si>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</si>
  <si>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</si>
  <si>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</si>
  <si>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</si>
  <si>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</si>
  <si>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</si>
  <si>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</si>
  <si>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</si>
  <si>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</si>
  <si>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</si>
  <si>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</si>
  <si>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</si>
  <si>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</si>
  <si>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</si>
  <si>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</si>
  <si>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</si>
  <si>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</si>
  <si>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</si>
  <si>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</si>
  <si>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</si>
  <si>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</si>
  <si>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</si>
  <si>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</si>
  <si>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</si>
  <si>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</si>
  <si>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</si>
  <si>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</si>
  <si>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</si>
  <si>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</si>
  <si>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</si>
  <si>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</si>
  <si>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</si>
  <si>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</si>
  <si>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</si>
  <si>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</si>
  <si>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</si>
  <si>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</si>
  <si>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</si>
  <si>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</si>
  <si>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</si>
  <si>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</si>
  <si>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</si>
  <si>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</si>
  <si>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</si>
  <si>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</si>
  <si>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</si>
  <si>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</si>
  <si>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</si>
  <si>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</si>
  <si>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</si>
  <si>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</si>
  <si>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</si>
  <si>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</si>
  <si>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</si>
  <si>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</si>
  <si>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</si>
  <si>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</si>
  <si>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</si>
  <si>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</si>
  <si>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</si>
  <si>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</si>
  <si>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</si>
  <si>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</si>
  <si>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</si>
  <si>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</si>
  <si>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</si>
  <si>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</si>
  <si>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</si>
  <si>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</si>
  <si>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</si>
  <si>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</si>
  <si>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</si>
  <si>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</si>
  <si>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</si>
  <si>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</si>
  <si>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</si>
  <si>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</si>
  <si>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</si>
  <si>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</si>
  <si>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</si>
  <si>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</si>
  <si>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</si>
  <si>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</si>
  <si>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</si>
  <si>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</si>
  <si>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</si>
  <si>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</si>
  <si>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</si>
  <si>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</si>
  <si>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</si>
  <si>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</si>
  <si>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</si>
  <si>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</si>
  <si>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</si>
  <si>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</si>
  <si>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</si>
  <si>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</si>
  <si>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</si>
  <si>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</si>
  <si>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</si>
  <si>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</si>
  <si>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</si>
  <si>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</si>
  <si>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</si>
  <si>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</si>
  <si>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</si>
  <si>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</si>
  <si>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</si>
  <si>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</si>
  <si>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</si>
  <si>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</si>
  <si>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</si>
  <si>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</si>
  <si>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</si>
  <si>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</si>
  <si>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</si>
  <si>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</si>
  <si>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</si>
  <si>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</si>
  <si>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</si>
  <si>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</si>
  <si>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</si>
  <si>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</si>
  <si>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</si>
  <si>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</si>
  <si>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</si>
  <si>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</si>
  <si>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</si>
  <si>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</si>
  <si>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</si>
  <si>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</si>
  <si>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</si>
  <si>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</si>
  <si>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</si>
  <si>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</si>
  <si>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</si>
  <si>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</si>
  <si>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</si>
  <si>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</si>
  <si>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</si>
  <si>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</si>
  <si>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</si>
  <si>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</si>
  <si>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</si>
  <si>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</si>
  <si>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</si>
  <si>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</si>
  <si>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</si>
  <si>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</si>
  <si>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</si>
  <si>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</si>
  <si>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</si>
  <si>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</si>
  <si>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</si>
  <si>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</si>
  <si>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</si>
  <si>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</si>
  <si>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</si>
  <si>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</si>
  <si>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</si>
  <si>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</si>
  <si>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</si>
  <si>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</si>
  <si>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</si>
  <si>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</si>
  <si>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</si>
  <si>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</si>
  <si>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</si>
  <si>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</si>
  <si>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</si>
  <si>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</si>
  <si>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</si>
  <si>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</si>
  <si>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</si>
  <si>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</si>
  <si>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</si>
  <si>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</si>
  <si>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</si>
  <si>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</si>
  <si>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</si>
  <si>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</si>
  <si>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</si>
  <si>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</si>
  <si>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</si>
  <si>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</si>
  <si>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</si>
  <si>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</si>
  <si>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</si>
  <si>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</si>
  <si>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</si>
  <si>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</si>
  <si>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</si>
  <si>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</si>
  <si>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</si>
  <si>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</si>
  <si>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</si>
  <si>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</si>
  <si>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</si>
  <si>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</si>
  <si>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</si>
  <si>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</si>
  <si>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</si>
  <si>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</si>
  <si>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</si>
  <si>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</si>
  <si>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</si>
  <si>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</si>
  <si>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</si>
  <si>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</si>
  <si>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</si>
  <si>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</si>
  <si>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</si>
  <si>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</si>
  <si>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</si>
  <si>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</si>
  <si>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</si>
  <si>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</si>
  <si>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</si>
  <si>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</si>
  <si>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</si>
  <si>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</si>
  <si>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</si>
  <si>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</si>
  <si>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</si>
  <si>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</si>
  <si>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</si>
  <si>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</si>
  <si>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</si>
  <si>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</si>
  <si>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</si>
  <si>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</si>
  <si>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</si>
  <si>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</si>
  <si>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</si>
  <si>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</si>
  <si>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</si>
  <si>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</si>
  <si>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</si>
  <si>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</si>
  <si>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</si>
  <si>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</si>
  <si>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</si>
  <si>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</si>
  <si>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</si>
  <si>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</si>
  <si>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</si>
  <si>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</si>
  <si>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</si>
  <si>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</si>
  <si>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</si>
  <si>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</si>
  <si>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</si>
  <si>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</si>
  <si>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</si>
  <si>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</si>
  <si>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</si>
  <si>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</si>
  <si>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</si>
  <si>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</si>
  <si>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</si>
  <si>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</si>
  <si>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</si>
  <si>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</si>
  <si>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</si>
  <si>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</si>
  <si>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</si>
  <si>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</si>
  <si>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</si>
  <si>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</si>
  <si>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</si>
  <si>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</si>
  <si>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</si>
  <si>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</si>
  <si>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</si>
  <si>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</si>
  <si>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</si>
  <si>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</si>
  <si>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</si>
  <si>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</si>
  <si>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</si>
  <si>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</si>
  <si>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</si>
  <si>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</si>
  <si>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</si>
  <si>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</si>
  <si>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</si>
  <si>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</si>
  <si>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</si>
  <si>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</si>
  <si>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</si>
  <si>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</si>
  <si>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</si>
  <si>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</si>
  <si>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</si>
  <si>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</si>
  <si>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</si>
  <si>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</si>
  <si>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</si>
  <si>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</si>
  <si>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</si>
  <si>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</si>
  <si>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</si>
  <si>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</si>
  <si>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</si>
  <si>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</si>
  <si>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</si>
  <si>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</si>
  <si>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</si>
  <si>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</si>
  <si>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</si>
  <si>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</si>
  <si>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</si>
  <si>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</si>
  <si>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</si>
  <si>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</si>
  <si>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</si>
  <si>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</si>
  <si>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</si>
  <si>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</si>
  <si>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</si>
  <si>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</si>
  <si>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</si>
  <si>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</si>
  <si>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</si>
  <si>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</si>
  <si>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</si>
  <si>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</si>
  <si>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</si>
  <si>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</si>
  <si>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</si>
  <si>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</si>
  <si>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</si>
  <si>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</si>
  <si>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</si>
  <si>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</si>
  <si>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</si>
  <si>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</si>
  <si>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</si>
  <si>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</si>
  <si>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</si>
  <si>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</si>
  <si>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</si>
  <si>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</si>
  <si>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</si>
  <si>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</si>
  <si>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</si>
  <si>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</si>
  <si>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</si>
  <si>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</si>
  <si>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</si>
  <si>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</si>
  <si>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</si>
  <si>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</si>
  <si>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</si>
  <si>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</si>
  <si>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</si>
  <si>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</si>
  <si>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</si>
  <si>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</si>
  <si>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</si>
  <si>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</si>
  <si>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</si>
  <si>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</si>
  <si>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</si>
  <si>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</si>
  <si>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</si>
  <si>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</si>
  <si>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</si>
  <si>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</si>
  <si>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</si>
  <si>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</si>
  <si>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</si>
  <si>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</si>
  <si>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</si>
  <si>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</si>
  <si>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</si>
  <si>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</si>
  <si>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</si>
  <si>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</si>
  <si>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</si>
  <si>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</si>
  <si>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</si>
  <si>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</si>
  <si>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</si>
  <si>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</si>
  <si>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</si>
  <si>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</si>
  <si>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</si>
  <si>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</si>
  <si>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</si>
  <si>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</si>
  <si>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</si>
  <si>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</si>
  <si>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</si>
  <si>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</si>
  <si>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</si>
  <si>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</si>
  <si>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</si>
  <si>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</si>
  <si>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</si>
  <si>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</si>
  <si>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</si>
  <si>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</si>
  <si>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</si>
  <si>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</si>
  <si>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</si>
  <si>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</si>
  <si>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</si>
  <si>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</si>
  <si>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</si>
  <si>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</si>
  <si>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</si>
  <si>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</si>
  <si>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</si>
  <si>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</si>
  <si>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</si>
  <si>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</si>
  <si>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</si>
  <si>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</si>
  <si>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</si>
  <si>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</si>
  <si>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</si>
  <si>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</si>
  <si>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</si>
  <si>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</si>
  <si>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</si>
  <si>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</si>
  <si>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</si>
  <si>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</si>
  <si>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</si>
  <si>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</si>
  <si>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</si>
  <si>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</si>
  <si>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</si>
  <si>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</si>
  <si>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</si>
  <si>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</si>
  <si>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</si>
  <si>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</si>
  <si>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</si>
  <si>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</si>
  <si>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</si>
  <si>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</si>
  <si>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</si>
  <si>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</si>
  <si>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</si>
  <si>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</si>
  <si>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</si>
  <si>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</si>
  <si>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</si>
  <si>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</si>
  <si>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</si>
  <si>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</si>
  <si>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</si>
  <si>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</si>
  <si>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</si>
  <si>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</si>
  <si>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</si>
  <si>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</si>
  <si>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</si>
  <si>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</si>
  <si>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</si>
  <si>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</si>
  <si>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</si>
  <si>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</si>
  <si>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</si>
  <si>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</si>
  <si>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</si>
  <si>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</si>
  <si>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</si>
  <si>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</si>
  <si>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</si>
  <si>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</si>
  <si>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</si>
  <si>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</si>
  <si>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</si>
  <si>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</si>
  <si>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</si>
  <si>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</si>
  <si>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</si>
  <si>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</si>
  <si>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</si>
  <si>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</si>
  <si>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</si>
  <si>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</si>
  <si>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</si>
  <si>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</si>
  <si>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</si>
  <si>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</si>
  <si>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</si>
  <si>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</si>
  <si>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</si>
  <si>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</si>
  <si>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</si>
  <si>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</si>
  <si>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</si>
  <si>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</si>
  <si>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</si>
  <si>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</si>
  <si>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</si>
  <si>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</si>
  <si>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</si>
  <si>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</si>
  <si>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</si>
  <si>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</si>
  <si>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</si>
  <si>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</si>
  <si>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</si>
  <si>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</si>
  <si>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</si>
  <si>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</si>
  <si>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</si>
  <si>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</si>
  <si>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</si>
  <si>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</si>
  <si>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</si>
  <si>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</si>
  <si>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</si>
  <si>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</si>
  <si>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</si>
  <si>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</si>
  <si>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</si>
  <si>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</si>
  <si>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</si>
  <si>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</si>
  <si>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</si>
  <si>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</si>
  <si>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</si>
  <si>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</si>
  <si>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</si>
  <si>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</si>
  <si>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</si>
  <si>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</si>
  <si>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</si>
  <si>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</si>
  <si>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</si>
  <si>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</si>
  <si>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</si>
  <si>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</si>
  <si>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</si>
  <si>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</si>
  <si>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</si>
  <si>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</si>
  <si>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</si>
  <si>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</si>
  <si>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</si>
  <si>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</si>
  <si>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</si>
  <si>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</si>
  <si>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</si>
  <si>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</si>
  <si>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</si>
  <si>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</si>
  <si>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</si>
  <si>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</si>
  <si>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</si>
  <si>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</si>
  <si>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</si>
  <si>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</si>
  <si>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</si>
  <si>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</si>
  <si>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</si>
  <si>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</si>
  <si>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</si>
  <si>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</si>
  <si>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</si>
  <si>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</si>
  <si>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</si>
  <si>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</si>
  <si>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</si>
  <si>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</si>
  <si>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</si>
  <si>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</si>
  <si>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</si>
  <si>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</si>
  <si>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</si>
  <si>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</si>
  <si>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</si>
  <si>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</si>
  <si>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</si>
  <si>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</si>
  <si>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</si>
  <si>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</si>
  <si>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</si>
  <si>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</si>
  <si>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</si>
  <si>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</si>
  <si>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</si>
  <si>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</si>
  <si>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</si>
  <si>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</si>
  <si>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</si>
  <si>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</si>
  <si>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</si>
  <si>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</si>
  <si>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</si>
  <si>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</si>
  <si>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</si>
  <si>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</si>
  <si>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</si>
  <si>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</si>
  <si>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</si>
  <si>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</si>
  <si>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</si>
  <si>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</si>
  <si>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</si>
  <si>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</si>
  <si>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</si>
  <si>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</si>
  <si>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</si>
  <si>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</si>
  <si>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</si>
  <si>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</si>
  <si>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</si>
  <si>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</si>
  <si>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</si>
  <si>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</si>
  <si>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</si>
  <si>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</si>
  <si>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</si>
  <si>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</si>
  <si>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</si>
  <si>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</si>
  <si>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</si>
  <si>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</si>
  <si>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</si>
  <si>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</si>
  <si>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</si>
  <si>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</si>
  <si>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</si>
  <si>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</si>
  <si>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</si>
  <si>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</si>
  <si>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</si>
  <si>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</si>
  <si>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</si>
  <si>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</si>
  <si>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</si>
  <si>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</si>
  <si>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</si>
  <si>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</si>
  <si>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</si>
  <si>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</si>
  <si>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</si>
  <si>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</si>
  <si>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</si>
  <si>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</si>
  <si>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</si>
  <si>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</si>
  <si>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</si>
  <si>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</si>
  <si>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</si>
  <si>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</si>
  <si>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</si>
  <si>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</si>
  <si>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</si>
  <si>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</si>
  <si>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</si>
  <si>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</si>
  <si>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</si>
  <si>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</si>
  <si>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</si>
  <si>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</si>
  <si>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</si>
  <si>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</si>
  <si>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</si>
  <si>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</si>
  <si>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</si>
  <si>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</si>
  <si>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</si>
  <si>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</si>
  <si>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</si>
  <si>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</si>
  <si>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</si>
  <si>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</si>
  <si>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</si>
  <si>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</si>
  <si>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</si>
  <si>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</si>
  <si>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</si>
  <si>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</si>
  <si>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</si>
  <si>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</si>
  <si>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</si>
  <si>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</si>
  <si>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</si>
  <si>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</si>
  <si>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</si>
  <si>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</si>
  <si>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</si>
  <si>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</si>
  <si>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</si>
  <si>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</si>
  <si>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</si>
  <si>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</si>
  <si>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</si>
  <si>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</si>
  <si>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</si>
  <si>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</si>
  <si>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</si>
  <si>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</si>
  <si>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</si>
  <si>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</si>
  <si>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</si>
  <si>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</si>
  <si>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</si>
  <si>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</si>
  <si>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</si>
  <si>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</si>
  <si>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</si>
  <si>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</si>
  <si>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</si>
  <si>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</si>
  <si>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</si>
  <si>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</si>
  <si>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</si>
  <si>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</si>
  <si>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</si>
  <si>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</si>
  <si>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</si>
  <si>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</si>
  <si>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</si>
  <si>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</si>
  <si>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</si>
  <si>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</si>
  <si>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</si>
  <si>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</si>
  <si>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</si>
  <si>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</si>
  <si>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</si>
  <si>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</si>
  <si>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</si>
  <si>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</si>
  <si>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</si>
  <si>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</si>
  <si>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</si>
  <si>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</si>
  <si>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</si>
  <si>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</si>
  <si>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</si>
  <si>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</si>
  <si>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</si>
  <si>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</si>
  <si>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</si>
  <si>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</si>
  <si>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</si>
  <si>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</si>
  <si>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</si>
  <si>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</si>
  <si>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</si>
  <si>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</si>
  <si>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</si>
  <si>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</si>
  <si>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</si>
  <si>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</si>
  <si>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</si>
  <si>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</si>
  <si>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</si>
  <si>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</si>
  <si>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</si>
  <si>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</si>
  <si>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</si>
  <si>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</si>
  <si>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</si>
  <si>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</si>
  <si>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</si>
  <si>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</si>
  <si>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</si>
  <si>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</si>
  <si>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</si>
  <si>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</si>
  <si>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</si>
  <si>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</si>
  <si>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</si>
  <si>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</si>
  <si>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</si>
  <si>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</si>
  <si>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</si>
  <si>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</si>
  <si>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</si>
  <si>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</si>
  <si>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</si>
  <si>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</si>
  <si>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</si>
  <si>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</si>
  <si>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</si>
  <si>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</si>
  <si>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</si>
  <si>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</si>
  <si>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</si>
  <si>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</si>
  <si>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</si>
  <si>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</si>
  <si>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</si>
  <si>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</si>
  <si>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</si>
  <si>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</si>
  <si>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</si>
  <si>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</si>
  <si>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</si>
  <si>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</si>
  <si>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</si>
  <si>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</si>
  <si>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</si>
  <si>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</si>
  <si>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</si>
  <si>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</si>
  <si>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</si>
  <si>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</si>
  <si>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</si>
  <si>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</si>
  <si>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</si>
  <si>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</si>
  <si>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</si>
  <si>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</si>
  <si>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</si>
  <si>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</si>
  <si>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</si>
  <si>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</si>
  <si>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</si>
  <si>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</si>
  <si>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</si>
  <si>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</si>
  <si>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</si>
  <si>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</si>
  <si>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</si>
  <si>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</si>
  <si>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</si>
  <si>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</si>
  <si>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</si>
  <si>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</si>
  <si>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</si>
  <si>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</si>
  <si>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</si>
  <si>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</si>
  <si>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</si>
  <si>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</si>
  <si>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</si>
  <si>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</si>
  <si>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</si>
  <si>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</si>
  <si>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</si>
  <si>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</si>
  <si>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</si>
  <si>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</si>
  <si>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</si>
  <si>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</si>
  <si>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</si>
  <si>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</si>
  <si>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</si>
  <si>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</si>
  <si>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</si>
  <si>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</si>
  <si>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</si>
  <si>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</si>
  <si>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</si>
  <si>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</si>
  <si>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</si>
  <si>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</si>
  <si>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</si>
  <si>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</si>
  <si>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</si>
  <si>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</si>
  <si>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</si>
  <si>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</si>
  <si>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</si>
  <si>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</si>
  <si>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</si>
  <si>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</si>
  <si>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</si>
  <si>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</si>
  <si>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</si>
  <si>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</si>
  <si>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</si>
  <si>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</si>
  <si>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</si>
  <si>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</si>
  <si>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</si>
  <si>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</si>
  <si>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</si>
  <si>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</si>
  <si>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</si>
  <si>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</si>
  <si>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</si>
  <si>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</si>
  <si>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</si>
  <si>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</si>
  <si>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</si>
  <si>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</si>
  <si>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</si>
  <si>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</si>
  <si>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</si>
  <si>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</si>
  <si>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</si>
  <si>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</si>
  <si>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</si>
  <si>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</si>
  <si>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</si>
  <si>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</si>
  <si>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</si>
  <si>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</si>
  <si>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</si>
  <si>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</si>
  <si>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</si>
  <si>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</si>
  <si>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</si>
  <si>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</si>
  <si>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</si>
  <si>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</si>
  <si>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</si>
  <si>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</si>
  <si>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</si>
  <si>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</si>
  <si>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</si>
  <si>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</si>
  <si>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</si>
  <si>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</si>
  <si>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</si>
  <si>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</si>
  <si>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</si>
  <si>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</si>
  <si>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</si>
  <si>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</si>
  <si>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</si>
  <si>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</si>
  <si>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</si>
  <si>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</si>
  <si>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</si>
  <si>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</si>
  <si>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</si>
  <si>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</si>
  <si>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</si>
  <si>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</si>
  <si>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</si>
  <si>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</si>
  <si>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</si>
  <si>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</si>
  <si>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</si>
  <si>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</si>
  <si>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</si>
  <si>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</si>
  <si>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</si>
  <si>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</si>
  <si>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</si>
  <si>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</si>
  <si>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</si>
  <si>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</si>
  <si>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</si>
  <si>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</si>
  <si>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</si>
  <si>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</si>
  <si>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</si>
  <si>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</si>
  <si>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</si>
  <si>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</si>
  <si>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</si>
  <si>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</si>
  <si>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</si>
  <si>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</si>
  <si>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</si>
  <si>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</si>
  <si>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</si>
  <si>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</si>
  <si>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</si>
  <si>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</si>
  <si>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</si>
  <si>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</si>
  <si>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</si>
  <si>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</si>
  <si>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</si>
  <si>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</si>
  <si>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</si>
  <si>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</si>
  <si>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</si>
  <si>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</si>
  <si>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</si>
  <si>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</si>
  <si>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</si>
  <si>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</si>
  <si>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</si>
  <si>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</si>
  <si>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</si>
  <si>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</si>
  <si>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</si>
  <si>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</si>
  <si>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</si>
  <si>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</si>
  <si>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</si>
  <si>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</si>
  <si>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</si>
  <si>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</si>
  <si>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</si>
  <si>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</si>
  <si>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</si>
  <si>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</si>
  <si>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</si>
  <si>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</si>
  <si>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</si>
  <si>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</si>
  <si>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</si>
  <si>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</si>
  <si>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</si>
  <si>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</si>
  <si>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</si>
  <si>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</si>
  <si>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</si>
  <si>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</si>
  <si>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</si>
  <si>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</si>
  <si>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</si>
  <si>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</si>
  <si>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</si>
  <si>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</si>
  <si>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</si>
  <si>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</si>
  <si>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</si>
  <si>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</si>
  <si>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</si>
  <si>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</si>
  <si>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</si>
  <si>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</si>
  <si>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</si>
  <si>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</si>
  <si>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</si>
  <si>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</si>
  <si>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</si>
  <si>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</si>
  <si>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</si>
  <si>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</si>
  <si>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</si>
  <si>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</si>
  <si>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</si>
  <si>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</si>
  <si>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</si>
  <si>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</si>
  <si>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</si>
  <si>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</si>
  <si>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</si>
  <si>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</si>
  <si>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</si>
  <si>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</si>
  <si>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</si>
  <si>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</si>
  <si>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</si>
  <si>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</si>
  <si>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</si>
  <si>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</si>
  <si>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</si>
  <si>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</si>
  <si>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</si>
  <si>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</si>
  <si>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</si>
  <si>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</si>
  <si>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</si>
  <si>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</si>
  <si>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</si>
  <si>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</si>
  <si>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</si>
  <si>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</si>
  <si>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</si>
  <si>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</si>
  <si>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</si>
  <si>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</si>
  <si>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</si>
  <si>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</si>
  <si>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</si>
  <si>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</si>
  <si>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</si>
  <si>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</si>
  <si>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</si>
  <si>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</si>
  <si>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</si>
  <si>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</si>
  <si>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</si>
  <si>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</si>
  <si>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</si>
  <si>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</si>
  <si>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</si>
  <si>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</si>
  <si>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</si>
  <si>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</si>
  <si>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</si>
  <si>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</si>
  <si>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</si>
  <si>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</si>
  <si>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</si>
  <si>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</si>
  <si>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</si>
  <si>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</si>
  <si>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</si>
  <si>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</si>
  <si>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</si>
  <si>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</si>
  <si>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</si>
  <si>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</si>
  <si>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</si>
  <si>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</si>
  <si>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</si>
  <si>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</si>
  <si>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</si>
  <si>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</si>
  <si>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</si>
  <si>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</si>
  <si>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</si>
  <si>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</si>
  <si>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</si>
  <si>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</si>
  <si>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</si>
  <si>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</si>
  <si>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</si>
  <si>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</si>
  <si>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</si>
  <si>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</si>
  <si>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</si>
  <si>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</si>
  <si>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</si>
  <si>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</si>
  <si>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</si>
  <si>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</si>
  <si>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</si>
  <si>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</si>
  <si>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</si>
  <si>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</si>
  <si>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</si>
  <si>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</si>
  <si>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</si>
  <si>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</si>
  <si>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</si>
  <si>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</si>
  <si>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</si>
  <si>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</si>
  <si>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</si>
  <si>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</si>
  <si>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</si>
  <si>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</si>
  <si>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</si>
  <si>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</si>
  <si>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</si>
  <si>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</si>
  <si>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</si>
  <si>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</si>
  <si>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</si>
  <si>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</si>
  <si>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</si>
  <si>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</si>
  <si>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</si>
  <si>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</si>
  <si>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</si>
  <si>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</si>
  <si>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</si>
  <si>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</si>
  <si>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</si>
  <si>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</si>
  <si>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</si>
  <si>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</si>
  <si>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</si>
  <si>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</si>
  <si>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</si>
  <si>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</si>
  <si>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</si>
  <si>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</si>
  <si>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</si>
  <si>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</si>
  <si>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</si>
  <si>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</si>
  <si>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</si>
  <si>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</si>
  <si>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</si>
  <si>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</si>
  <si>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</si>
  <si>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</si>
  <si>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</si>
  <si>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</si>
  <si>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</si>
  <si>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</si>
  <si>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</si>
  <si>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</si>
  <si>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</si>
  <si>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</si>
  <si>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</si>
  <si>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</si>
  <si>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</si>
  <si>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</si>
  <si>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</si>
  <si>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</si>
  <si>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</si>
  <si>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</si>
  <si>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</si>
  <si>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</si>
  <si>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</si>
  <si>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</si>
  <si>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</si>
  <si>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</si>
  <si>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</si>
  <si>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</si>
  <si>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</si>
  <si>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</si>
  <si>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</si>
  <si>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</si>
  <si>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</si>
  <si>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</si>
  <si>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</si>
  <si>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</si>
  <si>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</si>
  <si>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</si>
  <si>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</si>
  <si>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</si>
  <si>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</si>
  <si>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</si>
  <si>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</si>
  <si>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</si>
  <si>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</si>
  <si>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</si>
  <si>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</si>
  <si>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</si>
  <si>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</si>
  <si>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</si>
  <si>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</si>
  <si>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</si>
  <si>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</si>
  <si>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</si>
  <si>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</si>
  <si>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</si>
  <si>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</si>
  <si>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</si>
  <si>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</si>
  <si>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</si>
  <si>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</si>
  <si>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</si>
  <si>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</si>
  <si>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</si>
  <si>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</si>
  <si>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</si>
  <si>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</si>
  <si>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</si>
  <si>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</si>
  <si>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</si>
  <si>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</si>
  <si>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</si>
  <si>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</si>
  <si>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</si>
  <si>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</si>
  <si>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</si>
  <si>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</si>
  <si>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</si>
  <si>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</si>
  <si>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</si>
  <si>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</si>
  <si>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</si>
  <si>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</si>
  <si>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</si>
  <si>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</si>
  <si>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</si>
  <si>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</si>
  <si>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</si>
  <si>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</si>
  <si>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</si>
  <si>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</si>
  <si>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</si>
  <si>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</si>
  <si>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</si>
  <si>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</si>
  <si>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</si>
  <si>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</si>
  <si>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</si>
  <si>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</si>
  <si>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</si>
  <si>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</si>
  <si>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</si>
  <si>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</si>
  <si>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</si>
  <si>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</si>
  <si>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</si>
  <si>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</si>
  <si>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</si>
  <si>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</si>
  <si>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</si>
  <si>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</si>
  <si>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</si>
  <si>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</si>
  <si>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</si>
  <si>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</si>
  <si>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</si>
  <si>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</si>
  <si>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</si>
  <si>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</si>
  <si>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</si>
  <si>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</si>
  <si>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</si>
  <si>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</si>
  <si>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</si>
  <si>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</si>
  <si>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</si>
  <si>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</si>
  <si>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</si>
  <si>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</si>
  <si>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</si>
  <si>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</si>
  <si>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</si>
  <si>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</si>
  <si>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</si>
  <si>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</si>
  <si>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</si>
  <si>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</si>
  <si>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</si>
  <si>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</si>
  <si>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</si>
  <si>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</si>
  <si>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</si>
  <si>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</si>
  <si>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</si>
  <si>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</si>
  <si>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</si>
  <si>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</si>
  <si>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</si>
  <si>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</si>
  <si>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</si>
  <si>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</si>
  <si>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</si>
  <si>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</si>
  <si>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</si>
  <si>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</si>
  <si>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</si>
  <si>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</si>
  <si>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</si>
  <si>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</si>
  <si>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</si>
  <si>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</si>
  <si>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</si>
  <si>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</si>
  <si>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</si>
  <si>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</si>
  <si>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</si>
  <si>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</si>
  <si>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</si>
  <si>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</si>
  <si>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</si>
  <si>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</si>
  <si>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</si>
  <si>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</si>
  <si>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</si>
  <si>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</si>
  <si>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</si>
  <si>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</si>
  <si>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</si>
  <si>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</si>
  <si>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</si>
  <si>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</si>
  <si>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</si>
  <si>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</si>
  <si>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</si>
  <si>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</si>
  <si>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</si>
  <si>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</si>
  <si>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</si>
  <si>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</si>
  <si>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</si>
  <si>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</si>
  <si>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</si>
  <si>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</si>
  <si>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</si>
  <si>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</si>
  <si>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</si>
  <si>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</si>
  <si>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</si>
  <si>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</si>
  <si>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</si>
  <si>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</si>
  <si>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</si>
  <si>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</si>
  <si>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</si>
  <si>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</si>
  <si>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</si>
  <si>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</si>
  <si>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</si>
  <si>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</si>
  <si>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</si>
  <si>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</si>
  <si>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</si>
  <si>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</si>
  <si>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</si>
  <si>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</si>
  <si>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</si>
  <si>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</si>
  <si>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</si>
  <si>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</si>
  <si>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</si>
  <si>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</si>
  <si>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</si>
  <si>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</si>
  <si>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</si>
  <si>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</si>
  <si>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</si>
  <si>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</si>
  <si>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</si>
  <si>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</si>
  <si>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</si>
  <si>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</si>
  <si>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</si>
  <si>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</si>
  <si>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</si>
  <si>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</si>
  <si>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</si>
  <si>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</si>
  <si>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</si>
  <si>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</si>
  <si>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</si>
  <si>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</si>
  <si>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</si>
  <si>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</si>
  <si>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</si>
  <si>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</si>
  <si>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</si>
  <si>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</si>
  <si>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</si>
  <si>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</si>
  <si>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</si>
  <si>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</si>
  <si>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</si>
  <si>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</si>
  <si>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</si>
  <si>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</si>
  <si>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</si>
  <si>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</si>
  <si>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</si>
  <si>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</si>
  <si>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</si>
  <si>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</si>
  <si>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</si>
  <si>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</si>
  <si>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</si>
  <si>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</si>
  <si>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</si>
  <si>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</si>
  <si>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</si>
  <si>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</si>
  <si>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</si>
  <si>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</si>
  <si>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</si>
  <si>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</si>
  <si>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</si>
  <si>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</si>
  <si>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</si>
  <si>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</si>
  <si>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</si>
  <si>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</si>
  <si>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</si>
  <si>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</si>
  <si>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</si>
  <si>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</si>
  <si>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</si>
  <si>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</si>
  <si>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</si>
  <si>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</si>
  <si>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</si>
  <si>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</si>
  <si>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</si>
  <si>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</si>
  <si>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</si>
  <si>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</si>
  <si>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</si>
  <si>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</si>
  <si>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</si>
  <si>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</si>
  <si>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</si>
  <si>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</si>
  <si>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</si>
  <si>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</si>
  <si>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</si>
  <si>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</si>
  <si>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</si>
  <si>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</si>
  <si>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</si>
  <si>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</si>
  <si>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</si>
  <si>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</si>
  <si>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</si>
  <si>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</si>
  <si>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</si>
  <si>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</si>
  <si>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</si>
  <si>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</si>
  <si>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</si>
  <si>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</si>
  <si>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</si>
  <si>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</si>
  <si>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</si>
  <si>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</si>
  <si>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</si>
  <si>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</si>
  <si>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</si>
  <si>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</si>
  <si>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</si>
  <si>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</si>
  <si>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</si>
  <si>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</si>
  <si>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</si>
  <si>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</si>
  <si>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</si>
  <si>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</si>
  <si>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</si>
  <si>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</si>
  <si>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</si>
  <si>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</si>
  <si>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</si>
  <si>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</si>
  <si>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</si>
  <si>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</si>
  <si>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</si>
  <si>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</si>
  <si>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</si>
  <si>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</si>
  <si>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</si>
  <si>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</si>
  <si>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</si>
  <si>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</si>
  <si>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</si>
  <si>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</si>
  <si>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</si>
  <si>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</si>
  <si>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</si>
  <si>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</si>
  <si>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</si>
  <si>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</si>
  <si>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</si>
  <si>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</si>
  <si>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</si>
  <si>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</si>
  <si>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</si>
  <si>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</si>
  <si>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</si>
  <si>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</si>
  <si>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</si>
  <si>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</si>
  <si>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</si>
  <si>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</si>
  <si>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</si>
  <si>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</si>
  <si>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</si>
  <si>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</si>
  <si>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</si>
  <si>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</si>
  <si>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</si>
  <si>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</si>
  <si>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</si>
  <si>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</si>
  <si>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</si>
  <si>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</si>
  <si>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</si>
  <si>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</si>
  <si>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</si>
  <si>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</si>
  <si>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</si>
  <si>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</si>
  <si>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</si>
  <si>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</si>
  <si>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</si>
  <si>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</si>
  <si>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</si>
  <si>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</si>
  <si>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</si>
  <si>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</si>
  <si>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</si>
  <si>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</si>
  <si>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</si>
  <si>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</si>
  <si>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</si>
  <si>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</si>
  <si>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</si>
  <si>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</si>
  <si>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</si>
  <si>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</si>
  <si>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</si>
  <si>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</si>
  <si>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</si>
  <si>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</si>
  <si>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</si>
  <si>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</si>
  <si>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</si>
  <si>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</si>
  <si>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</si>
  <si>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</si>
  <si>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</si>
  <si>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</si>
  <si>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</si>
  <si>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</si>
  <si>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</si>
  <si>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</si>
  <si>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</si>
  <si>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</si>
  <si>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</si>
  <si>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</si>
  <si>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</si>
  <si>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</si>
  <si>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</si>
  <si>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</si>
  <si>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</si>
  <si>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</si>
  <si>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</si>
  <si>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</si>
  <si>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</si>
  <si>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</si>
  <si>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</si>
  <si>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</si>
  <si>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</si>
  <si>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</si>
  <si>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</si>
  <si>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</si>
  <si>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</si>
  <si>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</si>
  <si>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</si>
  <si>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</si>
  <si>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</si>
  <si>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</si>
  <si>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</si>
  <si>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</si>
  <si>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</si>
  <si>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</si>
  <si>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</si>
  <si>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</si>
  <si>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</si>
  <si>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</si>
  <si>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</si>
  <si>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</si>
  <si>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</si>
  <si>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</si>
  <si>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</si>
  <si>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</si>
  <si>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</si>
  <si>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</si>
  <si>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</si>
  <si>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</si>
  <si>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</si>
  <si>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</si>
  <si>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</si>
  <si>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</si>
  <si>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</si>
  <si>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</si>
  <si>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</si>
  <si>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</si>
  <si>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</si>
  <si>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</si>
  <si>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</si>
  <si>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</si>
  <si>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</si>
  <si>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</si>
  <si>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</si>
  <si>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</si>
  <si>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</si>
  <si>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</si>
  <si>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</si>
  <si>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</si>
  <si>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</si>
  <si>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</si>
  <si>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</si>
  <si>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</si>
  <si>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</si>
  <si>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</si>
  <si>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</si>
  <si>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</si>
  <si>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</si>
  <si>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</si>
  <si>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</si>
  <si>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</si>
  <si>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</si>
  <si>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</si>
  <si>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</si>
  <si>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</si>
  <si>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</si>
  <si>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</si>
  <si>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</si>
  <si>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</si>
  <si>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</si>
  <si>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</si>
  <si>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</si>
  <si>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</si>
  <si>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</si>
  <si>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</si>
  <si>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</si>
  <si>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</si>
  <si>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</si>
  <si>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</si>
  <si>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</si>
  <si>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</si>
  <si>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</si>
  <si>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</si>
  <si>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</si>
  <si>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</si>
  <si>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</si>
  <si>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</si>
  <si>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</si>
  <si>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</si>
  <si>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</si>
  <si>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</si>
  <si>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</si>
  <si>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</si>
  <si>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</si>
  <si>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</si>
  <si>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</si>
  <si>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</si>
  <si>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</si>
  <si>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</si>
  <si>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</si>
  <si>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</si>
  <si>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</si>
  <si>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</si>
  <si>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</si>
  <si>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</si>
  <si>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</si>
  <si>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</si>
  <si>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</si>
  <si>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</si>
  <si>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</si>
  <si>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</si>
  <si>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</si>
  <si>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</si>
  <si>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</si>
  <si>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</si>
  <si>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</si>
  <si>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</si>
  <si>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</si>
  <si>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</si>
  <si>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</si>
  <si>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</si>
  <si>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</si>
  <si>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</si>
  <si>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</si>
  <si>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</si>
  <si>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</si>
  <si>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</si>
  <si>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</si>
  <si>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</si>
  <si>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</si>
  <si>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</si>
  <si>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</si>
  <si>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</si>
  <si>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</si>
  <si>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</si>
  <si>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</si>
  <si>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</si>
  <si>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</si>
  <si>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</si>
  <si>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</si>
  <si>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</si>
  <si>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</si>
  <si>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</si>
  <si>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</si>
  <si>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</si>
  <si>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</si>
  <si>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</si>
  <si>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</si>
  <si>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</si>
  <si>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</si>
  <si>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</si>
  <si>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</si>
  <si>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</si>
  <si>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</si>
  <si>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</si>
  <si>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</si>
  <si>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</si>
  <si>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</si>
  <si>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</si>
  <si>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</si>
  <si>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</si>
  <si>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</si>
  <si>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</si>
  <si>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</si>
  <si>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</si>
  <si>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</si>
  <si>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</si>
  <si>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</si>
  <si>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</si>
  <si>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</si>
  <si>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</si>
  <si>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</si>
  <si>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</si>
  <si>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</si>
  <si>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</si>
  <si>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</si>
  <si>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</si>
  <si>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</si>
  <si>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</si>
  <si>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</si>
  <si>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</si>
  <si>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</si>
  <si>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</si>
  <si>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</si>
  <si>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</si>
  <si>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</si>
  <si>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</si>
  <si>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</si>
  <si>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</si>
  <si>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</si>
  <si>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</si>
  <si>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</si>
  <si>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</si>
  <si>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</si>
  <si>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</si>
  <si>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</si>
  <si>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</si>
  <si>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</si>
  <si>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</si>
  <si>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</si>
  <si>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</si>
  <si>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</si>
  <si>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</si>
  <si>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</si>
  <si>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</si>
  <si>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</si>
  <si>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</si>
  <si>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</si>
  <si>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</si>
  <si>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</si>
  <si>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</si>
  <si>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</si>
  <si>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</si>
  <si>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</si>
  <si>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</si>
  <si>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</si>
  <si>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</si>
  <si>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</si>
  <si>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</si>
  <si>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</si>
  <si>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</si>
  <si>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</si>
  <si>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</si>
  <si>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</si>
  <si>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</si>
  <si>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</si>
  <si>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</si>
  <si>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</si>
  <si>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</si>
  <si>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</si>
  <si>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</si>
  <si>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</si>
  <si>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</si>
  <si>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</si>
  <si>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</si>
  <si>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</si>
  <si>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</si>
  <si>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</si>
  <si>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</si>
  <si>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</si>
  <si>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</si>
  <si>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</si>
  <si>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</si>
  <si>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</si>
  <si>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</si>
  <si>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</si>
  <si>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</si>
  <si>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</si>
  <si>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</si>
  <si>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</si>
  <si>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</si>
  <si>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</si>
  <si>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</si>
  <si>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</si>
  <si>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</si>
  <si>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</si>
  <si>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</si>
  <si>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</si>
  <si>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</si>
  <si>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</si>
  <si>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</si>
  <si>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</si>
  <si>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</si>
  <si>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</si>
  <si>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</si>
  <si>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</si>
  <si>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</si>
  <si>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</si>
  <si>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</si>
  <si>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</si>
  <si>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</si>
  <si>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</si>
  <si>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</si>
  <si>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</si>
  <si>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</si>
  <si>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</si>
  <si>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</si>
  <si>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</si>
  <si>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</si>
  <si>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</si>
  <si>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</si>
  <si>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</si>
  <si>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</si>
  <si>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</si>
  <si>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</si>
  <si>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</si>
  <si>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</si>
  <si>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</si>
  <si>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</si>
  <si>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</si>
  <si>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</si>
  <si>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</si>
  <si>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</si>
  <si>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</si>
  <si>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</si>
  <si>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</si>
  <si>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</si>
  <si>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</si>
  <si>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</si>
  <si>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</si>
  <si>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</si>
  <si>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</si>
  <si>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</si>
  <si>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</si>
  <si>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</si>
  <si>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</si>
  <si>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</si>
  <si>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</si>
  <si>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</si>
  <si>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</si>
  <si>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</si>
  <si>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</si>
  <si>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</si>
  <si>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</si>
  <si>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</si>
  <si>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</si>
  <si>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</si>
  <si>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</si>
  <si>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</si>
  <si>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</si>
  <si>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</si>
  <si>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</si>
  <si>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</si>
  <si>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</si>
  <si>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</si>
  <si>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</si>
  <si>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</si>
  <si>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</si>
  <si>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</si>
  <si>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</si>
  <si>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</si>
  <si>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</si>
  <si>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</si>
  <si>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</si>
  <si>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</si>
  <si>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</si>
  <si>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</si>
  <si>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</si>
  <si>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</si>
  <si>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</si>
  <si>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</si>
  <si>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</si>
  <si>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</si>
  <si>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</si>
  <si>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</si>
  <si>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</si>
  <si>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</si>
  <si>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</si>
  <si>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</si>
  <si>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</si>
  <si>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</si>
  <si>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</si>
  <si>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</si>
  <si>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</si>
  <si>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</si>
  <si>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</si>
  <si>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</si>
  <si>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</si>
  <si>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</si>
  <si>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</si>
  <si>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</si>
  <si>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</si>
  <si>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</si>
  <si>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</si>
  <si>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</si>
  <si>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</si>
  <si>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</si>
  <si>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</si>
  <si>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</si>
  <si>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</si>
  <si>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</si>
  <si>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</si>
  <si>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</si>
  <si>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</si>
  <si>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</si>
  <si>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</si>
  <si>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</si>
  <si>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</si>
  <si>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</si>
  <si>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</si>
  <si>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</si>
  <si>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</si>
  <si>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</si>
  <si>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</si>
  <si>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</si>
  <si>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</si>
  <si>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</si>
  <si>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</si>
  <si>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</si>
  <si>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</si>
  <si>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</si>
  <si>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</si>
  <si>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</si>
  <si>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</si>
  <si>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</si>
  <si>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</si>
  <si>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</si>
  <si>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</si>
  <si>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</si>
  <si>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</si>
  <si>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</si>
  <si>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</si>
  <si>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</si>
  <si>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</si>
  <si>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</si>
  <si>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</si>
  <si>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</si>
  <si>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</si>
  <si>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</si>
  <si>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</si>
  <si>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</si>
  <si>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</si>
  <si>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</si>
  <si>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</si>
  <si>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</si>
  <si>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</si>
  <si>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</si>
  <si>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</si>
  <si>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</si>
  <si>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</si>
  <si>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</si>
  <si>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</si>
  <si>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</si>
  <si>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</si>
  <si>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</si>
  <si>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</si>
  <si>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</si>
  <si>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</si>
  <si>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</si>
  <si>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</si>
  <si>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</si>
  <si>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</si>
  <si>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</si>
  <si>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</si>
  <si>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</si>
  <si>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</si>
  <si>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</si>
  <si>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</si>
  <si>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</si>
  <si>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</si>
  <si>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</si>
  <si>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</si>
  <si>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</si>
  <si>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</si>
  <si>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</si>
  <si>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</si>
  <si>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</si>
  <si>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</si>
  <si>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</si>
  <si>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</si>
  <si>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</si>
  <si>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</si>
  <si>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</si>
  <si>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</si>
  <si>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</si>
  <si>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</si>
  <si>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</si>
  <si>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</si>
  <si>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</si>
  <si>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</si>
  <si>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</si>
  <si>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</si>
  <si>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</si>
  <si>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</si>
  <si>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</si>
  <si>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</si>
  <si>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</si>
  <si>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</si>
  <si>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</si>
  <si>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</si>
  <si>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</si>
  <si>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</si>
  <si>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</si>
  <si>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</si>
  <si>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</si>
  <si>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</si>
  <si>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</si>
  <si>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</si>
  <si>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</si>
  <si>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</si>
  <si>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</si>
  <si>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</si>
  <si>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</si>
  <si>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</si>
  <si>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</si>
  <si>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</si>
  <si>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</si>
  <si>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</si>
  <si>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</si>
  <si>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</si>
  <si>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</si>
  <si>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</si>
  <si>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</si>
  <si>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</si>
  <si>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</si>
  <si>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</si>
  <si>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</si>
  <si>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</si>
  <si>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</si>
  <si>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</si>
  <si>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</si>
  <si>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</si>
  <si>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</si>
  <si>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</si>
  <si>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</si>
  <si>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</si>
  <si>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</si>
  <si>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</si>
  <si>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</si>
  <si>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</si>
  <si>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</si>
  <si>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</si>
  <si>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</si>
  <si>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</si>
  <si>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</si>
  <si>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</si>
  <si>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</si>
  <si>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</si>
  <si>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</si>
  <si>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</si>
  <si>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</si>
  <si>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</si>
  <si>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</si>
  <si>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</si>
  <si>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</si>
  <si>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</si>
  <si>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</si>
  <si>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</si>
  <si>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</si>
  <si>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</si>
  <si>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</si>
  <si>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</si>
  <si>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</si>
  <si>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</si>
  <si>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</si>
  <si>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</si>
  <si>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</si>
  <si>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</si>
  <si>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</si>
  <si>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</si>
  <si>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</si>
  <si>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</si>
  <si>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</si>
  <si>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</si>
  <si>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</si>
  <si>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</si>
  <si>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</si>
  <si>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</si>
  <si>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</si>
  <si>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</si>
  <si>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</si>
  <si>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</si>
  <si>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</si>
  <si>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</si>
  <si>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</si>
  <si>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</si>
  <si>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</si>
  <si>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</si>
  <si>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</si>
  <si>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</si>
  <si>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</si>
  <si>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</si>
  <si>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</si>
  <si>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</si>
  <si>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</si>
  <si>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</si>
  <si>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</si>
  <si>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</si>
  <si>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</si>
  <si>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</si>
  <si>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</si>
  <si>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</si>
  <si>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</si>
  <si>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</si>
  <si>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</si>
  <si>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</si>
  <si>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</si>
  <si>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</si>
  <si>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</si>
  <si>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</si>
  <si>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</si>
  <si>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</si>
  <si>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</si>
  <si>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</si>
  <si>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</si>
  <si>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</si>
  <si>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</si>
  <si>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</si>
  <si>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</si>
  <si>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</si>
  <si>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</si>
  <si>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</si>
  <si>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</si>
  <si>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</si>
  <si>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</si>
  <si>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</si>
  <si>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</si>
  <si>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</si>
  <si>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</si>
  <si>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</si>
  <si>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</si>
  <si>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</si>
  <si>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</si>
  <si>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</si>
  <si>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</si>
  <si>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</si>
  <si>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</si>
  <si>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</si>
  <si>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</si>
  <si>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</si>
  <si>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</si>
  <si>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</si>
  <si>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</si>
  <si>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</si>
  <si>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</si>
  <si>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</si>
  <si>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</si>
  <si>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</si>
  <si>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</si>
  <si>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</si>
  <si>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</si>
  <si>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</si>
  <si>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</si>
  <si>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</si>
  <si>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</si>
  <si>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</si>
  <si>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</si>
  <si>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</si>
  <si>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</si>
  <si>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</si>
  <si>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</si>
  <si>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</si>
  <si>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</si>
  <si>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</si>
  <si>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</si>
  <si>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</si>
  <si>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</si>
  <si>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</si>
  <si>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</si>
  <si>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</si>
  <si>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</si>
  <si>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</si>
  <si>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</si>
  <si>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</si>
  <si>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</si>
  <si>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</si>
  <si>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</si>
  <si>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</si>
  <si>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</si>
  <si>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</si>
  <si>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</si>
  <si>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</si>
  <si>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</si>
  <si>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</si>
  <si>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</si>
  <si>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</si>
  <si>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</si>
  <si>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</si>
  <si>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</si>
  <si>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</si>
  <si>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</si>
  <si>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</si>
  <si>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</si>
  <si>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</si>
  <si>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</si>
  <si>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</si>
  <si>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</si>
  <si>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</si>
  <si>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</si>
  <si>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</si>
  <si>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</si>
  <si>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</si>
  <si>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</si>
  <si>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</si>
  <si>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</si>
  <si>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</si>
  <si>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</si>
  <si>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</si>
  <si>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</si>
  <si>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</si>
  <si>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</si>
  <si>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</si>
  <si>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</si>
  <si>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</si>
  <si>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</si>
  <si>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</si>
  <si>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</si>
  <si>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</si>
  <si>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</si>
  <si>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</si>
  <si>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</si>
  <si>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</si>
  <si>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</si>
  <si>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</si>
  <si>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</si>
  <si>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</si>
  <si>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</si>
  <si>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</si>
  <si>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</si>
  <si>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</si>
  <si>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</si>
  <si>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</si>
  <si>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</si>
  <si>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</si>
  <si>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</si>
  <si>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</si>
  <si>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</si>
  <si>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</si>
  <si>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</si>
  <si>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</si>
  <si>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</si>
  <si>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</si>
  <si>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</si>
  <si>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</si>
  <si>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</si>
  <si>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</si>
  <si>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</si>
  <si>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</si>
  <si>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</si>
  <si>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</si>
  <si>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</si>
  <si>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</si>
  <si>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</si>
  <si>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</si>
  <si>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</si>
  <si>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</si>
  <si>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</si>
  <si>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</si>
  <si>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</si>
  <si>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</si>
  <si>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</si>
  <si>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</si>
  <si>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</si>
  <si>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</si>
  <si>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</si>
  <si>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</si>
  <si>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</si>
  <si>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</si>
  <si>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</si>
  <si>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</si>
  <si>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</si>
  <si>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</si>
  <si>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</si>
  <si>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</si>
  <si>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</si>
  <si>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</si>
  <si>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</si>
  <si>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</si>
  <si>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</si>
  <si>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</si>
  <si>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</si>
  <si>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</si>
  <si>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</si>
  <si>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</si>
  <si>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</si>
  <si>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</si>
  <si>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</si>
  <si>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</si>
  <si>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</si>
  <si>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</si>
  <si>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</si>
  <si>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</si>
  <si>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</si>
  <si>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</si>
  <si>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</si>
  <si>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</si>
  <si>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</si>
  <si>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</si>
  <si>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</si>
  <si>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</si>
  <si>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</si>
  <si>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</si>
  <si>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</si>
  <si>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</si>
  <si>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</si>
  <si>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</si>
  <si>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</si>
  <si>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</si>
  <si>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</si>
  <si>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</si>
  <si>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</si>
  <si>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</si>
  <si>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</si>
  <si>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</si>
  <si>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</si>
  <si>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</si>
  <si>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</si>
  <si>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</si>
  <si>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</si>
  <si>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</si>
  <si>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</si>
  <si>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</si>
  <si>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</si>
  <si>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</si>
  <si>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</si>
  <si>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</si>
  <si>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</si>
  <si>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</si>
  <si>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</si>
  <si>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</si>
  <si>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</si>
  <si>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</si>
  <si>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</si>
  <si>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</si>
  <si>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</si>
  <si>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</si>
  <si>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</si>
  <si>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</si>
  <si>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</si>
  <si>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</si>
  <si>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</si>
  <si>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</si>
  <si>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</si>
  <si>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</si>
  <si>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</si>
  <si>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</si>
  <si>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</si>
  <si>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</si>
  <si>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</si>
  <si>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</si>
  <si>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</si>
  <si>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</si>
  <si>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</si>
  <si>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</si>
  <si>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</si>
  <si>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</si>
  <si>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</si>
  <si>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</si>
  <si>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</si>
  <si>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</si>
  <si>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</si>
  <si>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</si>
  <si>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</si>
  <si>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</si>
  <si>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</si>
  <si>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</si>
  <si>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</si>
  <si>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</si>
  <si>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</si>
  <si>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</si>
  <si>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</si>
  <si>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</si>
  <si>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</si>
  <si>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</si>
  <si>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</si>
  <si>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</si>
  <si>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</si>
  <si>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</si>
  <si>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</si>
  <si>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</si>
  <si>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</si>
  <si>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</si>
  <si>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</si>
  <si>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</si>
  <si>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</si>
  <si>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</si>
  <si>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</si>
  <si>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</si>
  <si>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</si>
  <si>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</si>
  <si>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</si>
  <si>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</si>
  <si>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</si>
  <si>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</si>
  <si>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</si>
  <si>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</si>
  <si>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</si>
  <si>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</si>
  <si>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</si>
  <si>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</si>
  <si>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</si>
  <si>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</si>
  <si>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</si>
  <si>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</si>
  <si>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</si>
  <si>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</si>
  <si>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</si>
  <si>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</si>
  <si>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</si>
  <si>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</si>
  <si>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</si>
  <si>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</si>
  <si>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</si>
  <si>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</si>
  <si>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</si>
  <si>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</si>
  <si>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</si>
  <si>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</si>
  <si>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</si>
  <si>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</si>
  <si>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</si>
  <si>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</si>
  <si>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</si>
  <si>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</si>
  <si>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</si>
  <si>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</si>
  <si>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</si>
  <si>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</si>
  <si>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</si>
  <si>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</si>
  <si>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</si>
  <si>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</si>
  <si>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</si>
  <si>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</si>
  <si>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</si>
  <si>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</si>
  <si>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</si>
  <si>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</si>
  <si>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</si>
  <si>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</si>
  <si>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</si>
  <si>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</si>
  <si>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</si>
  <si>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</si>
  <si>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</si>
  <si>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</si>
  <si>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</si>
  <si>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</si>
  <si>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</si>
  <si>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</si>
  <si>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</si>
  <si>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</si>
  <si>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</si>
  <si>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</si>
  <si>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</si>
  <si>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</si>
  <si>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</si>
  <si>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</si>
  <si>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</si>
  <si>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</si>
  <si>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</si>
  <si>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</si>
  <si>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</si>
  <si>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</si>
  <si>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</si>
  <si>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</si>
  <si>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</si>
  <si>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</si>
  <si>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</si>
  <si>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</si>
  <si>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</si>
  <si>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</si>
  <si>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</si>
  <si>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</si>
  <si>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</si>
  <si>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</si>
  <si>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</si>
  <si>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</si>
  <si>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</si>
  <si>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</si>
  <si>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</si>
  <si>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</si>
  <si>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</si>
  <si>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</si>
  <si>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</si>
  <si>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</si>
  <si>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</si>
  <si>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</si>
  <si>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</si>
  <si>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</si>
  <si>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</si>
  <si>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</si>
  <si>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</si>
  <si>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</si>
  <si>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</si>
  <si>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</si>
  <si>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</si>
  <si>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</si>
  <si>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</si>
  <si>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</si>
  <si>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</si>
  <si>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</si>
  <si>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</si>
  <si>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</si>
  <si>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</si>
  <si>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</si>
  <si>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</si>
  <si>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</si>
  <si>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</si>
  <si>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</si>
  <si>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</si>
  <si>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</si>
  <si>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</si>
  <si>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</si>
  <si>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</si>
  <si>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</si>
  <si>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</si>
  <si>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</si>
  <si>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</si>
  <si>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</si>
  <si>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</si>
  <si>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</si>
  <si>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</si>
  <si>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</si>
  <si>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</si>
  <si>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</si>
  <si>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</si>
  <si>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</si>
  <si>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</si>
  <si>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</si>
  <si>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</si>
  <si>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</si>
  <si>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</si>
  <si>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</si>
  <si>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</si>
  <si>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</si>
  <si>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</si>
  <si>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</si>
  <si>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</si>
  <si>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</si>
  <si>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</si>
  <si>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</si>
  <si>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</si>
  <si>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</si>
  <si>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</si>
  <si>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</si>
  <si>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</si>
  <si>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</si>
  <si>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</si>
  <si>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</si>
  <si>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</si>
  <si>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</si>
  <si>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</si>
  <si>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</si>
  <si>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</si>
  <si>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</si>
  <si>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</si>
  <si>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</si>
  <si>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</si>
  <si>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</si>
  <si>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</si>
  <si>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</si>
  <si>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</si>
  <si>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</si>
  <si>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</si>
  <si>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</si>
  <si>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</si>
  <si>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</si>
  <si>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</si>
  <si>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</si>
  <si>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</si>
  <si>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</si>
  <si>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</si>
  <si>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</si>
  <si>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</si>
  <si>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</si>
  <si>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</si>
  <si>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</si>
  <si>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</si>
  <si>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</si>
  <si>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</si>
  <si>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</si>
  <si>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</si>
  <si>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</si>
  <si>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</si>
  <si>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</si>
  <si>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</si>
  <si>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</si>
  <si>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</si>
  <si>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</si>
  <si>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</si>
  <si>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</si>
  <si>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</si>
  <si>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</si>
  <si>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</si>
  <si>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</si>
  <si>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</si>
  <si>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</si>
  <si>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</si>
  <si>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</si>
  <si>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</si>
  <si>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</si>
  <si>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</si>
  <si>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</si>
  <si>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</si>
  <si>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</si>
  <si>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</si>
  <si>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</si>
  <si>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</si>
  <si>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</si>
  <si>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</si>
  <si>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</si>
  <si>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</si>
  <si>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</si>
  <si>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</si>
  <si>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</si>
  <si>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</si>
  <si>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</si>
  <si>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</si>
  <si>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</si>
  <si>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</si>
  <si>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</si>
  <si>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</si>
  <si>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</si>
  <si>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</si>
  <si>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</si>
  <si>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</si>
  <si>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</si>
  <si>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</si>
  <si>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</si>
  <si>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</si>
  <si>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</si>
  <si>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</si>
  <si>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</si>
  <si>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</si>
  <si>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</si>
  <si>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</si>
  <si>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</si>
  <si>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</si>
  <si>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</si>
  <si>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</si>
  <si>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</si>
  <si>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</si>
  <si>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</si>
  <si>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</si>
  <si>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</si>
  <si>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</si>
  <si>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</si>
  <si>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</si>
  <si>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</si>
  <si>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</si>
  <si>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</si>
  <si>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</si>
  <si>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</si>
  <si>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</si>
  <si>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</si>
  <si>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</si>
  <si>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</si>
  <si>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</si>
  <si>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</si>
  <si>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</si>
  <si>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</si>
  <si>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</si>
  <si>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</si>
  <si>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</si>
  <si>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</si>
  <si>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</si>
  <si>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</si>
  <si>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</si>
  <si>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</si>
  <si>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</si>
  <si>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</si>
  <si>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</si>
  <si>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</si>
  <si>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</si>
  <si>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</si>
  <si>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</si>
  <si>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</si>
  <si>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</si>
  <si>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</si>
  <si>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</si>
  <si>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</si>
  <si>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</si>
  <si>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</si>
  <si>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</si>
  <si>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</si>
  <si>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</si>
  <si>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</si>
  <si>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</si>
  <si>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</si>
  <si>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</si>
  <si>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</si>
  <si>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</si>
  <si>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</si>
  <si>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</si>
  <si>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</si>
  <si>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</si>
  <si>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</si>
  <si>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</si>
  <si>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</si>
  <si>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</si>
  <si>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</si>
  <si>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</si>
  <si>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</si>
  <si>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</si>
  <si>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</si>
  <si>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</si>
  <si>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</si>
  <si>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</si>
  <si>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</si>
  <si>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</si>
  <si>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</si>
  <si>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</si>
  <si>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</si>
  <si>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</si>
  <si>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</si>
  <si>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</si>
  <si>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</si>
  <si>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</si>
  <si>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</si>
  <si>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</si>
  <si>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</si>
  <si>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</si>
  <si>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</si>
  <si>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</si>
  <si>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</si>
  <si>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</si>
  <si>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</si>
  <si>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</si>
  <si>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</si>
  <si>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</si>
  <si>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</si>
  <si>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</si>
  <si>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</si>
  <si>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</si>
  <si>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</si>
  <si>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</si>
  <si>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</si>
  <si>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</si>
  <si>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</si>
  <si>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</si>
  <si>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</si>
  <si>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</si>
  <si>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</si>
  <si>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</si>
  <si>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</si>
  <si>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</si>
  <si>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</si>
  <si>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</si>
  <si>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</si>
  <si>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</si>
  <si>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</si>
  <si>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</si>
  <si>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</si>
  <si>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</si>
  <si>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</si>
  <si>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</si>
  <si>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</si>
  <si>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</si>
  <si>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</si>
  <si>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</si>
  <si>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</si>
  <si>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</si>
  <si>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</si>
  <si>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</si>
  <si>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</si>
  <si>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</si>
  <si>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</si>
  <si>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</si>
  <si>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</si>
  <si>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</si>
  <si>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</si>
  <si>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</si>
  <si>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</si>
  <si>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</si>
  <si>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</si>
  <si>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</si>
  <si>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</si>
  <si>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</si>
  <si>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</si>
  <si>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</si>
  <si>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</si>
  <si>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</si>
  <si>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</si>
  <si>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</si>
  <si>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</si>
  <si>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</si>
  <si>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</si>
  <si>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</si>
  <si>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</si>
  <si>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</si>
  <si>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</si>
  <si>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</si>
  <si>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</si>
  <si>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</si>
  <si>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</si>
  <si>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</si>
  <si>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</si>
  <si>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</si>
  <si>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</si>
  <si>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</si>
  <si>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</si>
  <si>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</si>
  <si>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</si>
  <si>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</si>
  <si>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</si>
  <si>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</si>
  <si>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</si>
  <si>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</si>
  <si>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</si>
  <si>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</si>
  <si>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</si>
  <si>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</si>
  <si>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</si>
  <si>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</si>
  <si>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</si>
  <si>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</si>
  <si>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</si>
  <si>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</si>
  <si>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</si>
  <si>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</si>
  <si>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</si>
  <si>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</si>
  <si>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</si>
  <si>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</si>
  <si>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</si>
  <si>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</si>
  <si>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</si>
  <si>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</si>
  <si>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</si>
  <si>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</si>
  <si>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</si>
  <si>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</si>
  <si>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</si>
  <si>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</si>
  <si>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</si>
  <si>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</si>
  <si>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</si>
  <si>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</si>
  <si>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</si>
  <si>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</si>
  <si>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</si>
  <si>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</si>
  <si>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</si>
  <si>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</si>
  <si>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</si>
  <si>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</si>
  <si>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</si>
  <si>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</si>
  <si>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</si>
  <si>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</si>
  <si>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</si>
  <si>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</si>
  <si>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</si>
  <si>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</si>
  <si>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</si>
  <si>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</si>
  <si>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</si>
  <si>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</si>
  <si>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</si>
  <si>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</si>
  <si>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</si>
  <si>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</si>
  <si>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</si>
  <si>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</si>
  <si>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</si>
  <si>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</si>
  <si>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</si>
  <si>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</si>
  <si>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</si>
  <si>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</si>
  <si>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</si>
  <si>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</si>
  <si>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</si>
  <si>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</si>
  <si>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</si>
  <si>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</si>
  <si>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</si>
  <si>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</si>
  <si>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</si>
  <si>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</si>
  <si>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</si>
  <si>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</si>
  <si>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</si>
  <si>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</si>
  <si>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</si>
  <si>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</si>
  <si>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</si>
  <si>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</si>
  <si>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</si>
  <si>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</si>
  <si>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</si>
  <si>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</si>
  <si>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</si>
  <si>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</si>
  <si>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</si>
  <si>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</si>
  <si>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</si>
  <si>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</si>
  <si>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</si>
  <si>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</si>
  <si>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</si>
  <si>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</si>
  <si>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</si>
  <si>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</si>
  <si>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</si>
  <si>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</si>
  <si>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</si>
  <si>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</si>
  <si>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</si>
  <si>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</si>
  <si>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</si>
  <si>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</si>
  <si>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</si>
  <si>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</si>
  <si>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</si>
  <si>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</si>
  <si>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</si>
  <si>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</si>
  <si>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</si>
  <si>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</si>
  <si>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</si>
  <si>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</si>
  <si>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</si>
  <si>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</si>
  <si>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</si>
  <si>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</si>
  <si>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</si>
  <si>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</si>
  <si>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</si>
  <si>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</si>
  <si>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</si>
  <si>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</si>
  <si>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</si>
  <si>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</si>
  <si>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</si>
  <si>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</si>
  <si>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</si>
  <si>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</si>
  <si>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</si>
  <si>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</si>
  <si>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</si>
  <si>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</si>
  <si>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</si>
  <si>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</si>
  <si>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</si>
  <si>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</si>
  <si>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</si>
  <si>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</si>
  <si>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</si>
  <si>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</si>
  <si>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</si>
  <si>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</si>
  <si>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</si>
  <si>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</si>
  <si>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</si>
  <si>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</si>
  <si>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</si>
  <si>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</si>
  <si>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</si>
  <si>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</si>
  <si>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</si>
  <si>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</si>
  <si>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</si>
  <si>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</si>
  <si>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</si>
  <si>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</si>
  <si>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</si>
  <si>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</si>
  <si>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</si>
  <si>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</si>
  <si>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</si>
  <si>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</si>
  <si>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</si>
  <si>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</si>
  <si>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</si>
  <si>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</si>
  <si>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</si>
  <si>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</si>
  <si>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</si>
  <si>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</si>
  <si>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</si>
  <si>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</si>
  <si>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</si>
  <si>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</si>
  <si>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</si>
  <si>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</si>
  <si>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</si>
  <si>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</si>
  <si>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</si>
  <si>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</si>
  <si>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</si>
  <si>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</si>
  <si>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</si>
  <si>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</si>
  <si>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</si>
  <si>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</si>
  <si>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</si>
  <si>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</si>
  <si>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</si>
  <si>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</si>
  <si>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</si>
  <si>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</si>
  <si>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</si>
  <si>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</si>
  <si>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</si>
  <si>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</si>
  <si>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</si>
  <si>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</si>
  <si>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</si>
  <si>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</si>
  <si>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</si>
  <si>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</si>
  <si>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</si>
  <si>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</si>
  <si>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</si>
  <si>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</si>
  <si>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</si>
  <si>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</si>
  <si>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</si>
  <si>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</si>
  <si>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</si>
  <si>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</si>
  <si>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</si>
  <si>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</si>
  <si>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</si>
  <si>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</si>
  <si>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</si>
  <si>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</si>
  <si>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</si>
  <si>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</si>
  <si>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</si>
  <si>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</si>
  <si>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</si>
  <si>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</si>
  <si>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</si>
  <si>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</si>
  <si>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</si>
  <si>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</si>
  <si>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</si>
  <si>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</si>
  <si>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</si>
  <si>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</si>
  <si>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</si>
  <si>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</si>
  <si>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</si>
  <si>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</si>
  <si>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</si>
  <si>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</si>
  <si>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</si>
  <si>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</si>
  <si>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</si>
  <si>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</si>
  <si>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</si>
  <si>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</si>
  <si>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</si>
  <si>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</si>
  <si>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</si>
  <si>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</si>
  <si>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</si>
  <si>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</si>
  <si>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</si>
  <si>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</si>
  <si>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</si>
  <si>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</si>
  <si>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</si>
  <si>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</si>
  <si>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</si>
  <si>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</si>
  <si>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</si>
  <si>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</si>
  <si>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</si>
  <si>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</si>
  <si>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</si>
  <si>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</si>
  <si>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</si>
  <si>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</si>
  <si>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</si>
  <si>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</si>
  <si>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</si>
  <si>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</si>
  <si>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</si>
  <si>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</si>
  <si>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</si>
  <si>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</si>
  <si>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</si>
  <si>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</si>
  <si>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</si>
  <si>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</si>
  <si>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</si>
  <si>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</si>
  <si>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</si>
  <si>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</si>
  <si>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</si>
  <si>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</si>
  <si>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</si>
  <si>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</si>
  <si>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</si>
  <si>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</si>
  <si>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</si>
  <si>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</si>
  <si>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</si>
  <si>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</si>
  <si>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</si>
  <si>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</si>
  <si>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</si>
  <si>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</si>
  <si>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</si>
  <si>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</si>
  <si>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</si>
  <si>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</si>
  <si>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</si>
  <si>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</si>
  <si>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</si>
  <si>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</si>
  <si>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</si>
  <si>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</si>
  <si>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</si>
  <si>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</si>
  <si>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</si>
  <si>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</si>
  <si>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</si>
  <si>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</si>
  <si>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</si>
  <si>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</si>
  <si>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</si>
  <si>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</si>
  <si>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</si>
  <si>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</si>
  <si>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</si>
  <si>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</si>
  <si>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</si>
  <si>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</si>
  <si>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</si>
  <si>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</si>
  <si>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</si>
  <si>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</si>
  <si>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</si>
  <si>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</si>
  <si>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</si>
  <si>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</si>
  <si>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</si>
  <si>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</si>
  <si>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</si>
  <si>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</si>
  <si>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</si>
  <si>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</si>
  <si>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</si>
  <si>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</si>
  <si>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</si>
  <si>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</si>
  <si>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</si>
  <si>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</si>
  <si>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</si>
  <si>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</si>
  <si>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</si>
  <si>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</si>
  <si>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</si>
  <si>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</si>
  <si>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</si>
  <si>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</si>
  <si>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</si>
  <si>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</si>
  <si>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</si>
  <si>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</si>
  <si>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</si>
  <si>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</si>
  <si>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</si>
  <si>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</si>
  <si>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</si>
  <si>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</si>
  <si>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</si>
  <si>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</si>
  <si>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</si>
  <si>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</si>
  <si>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</si>
  <si>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</si>
  <si>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</si>
  <si>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</si>
  <si>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</si>
  <si>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</si>
  <si>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</si>
  <si>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</si>
  <si>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</si>
  <si>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</si>
  <si>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</si>
  <si>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</si>
  <si>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</si>
  <si>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</si>
  <si>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</si>
  <si>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</si>
  <si>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</si>
  <si>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</si>
  <si>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</si>
  <si>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</si>
  <si>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</si>
  <si>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</si>
  <si>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</si>
  <si>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</si>
  <si>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</si>
  <si>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</si>
  <si>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</si>
  <si>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</si>
  <si>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</si>
  <si>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</si>
  <si>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</si>
  <si>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</si>
  <si>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</si>
  <si>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</si>
  <si>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</si>
  <si>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</si>
  <si>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</si>
  <si>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</si>
  <si>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</si>
  <si>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</si>
  <si>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</si>
  <si>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</si>
  <si>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</si>
  <si>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</si>
  <si>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</si>
  <si>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</si>
  <si>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</si>
  <si>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</si>
  <si>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</si>
  <si>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</si>
  <si>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</si>
  <si>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</si>
  <si>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</si>
  <si>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</si>
  <si>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</si>
  <si>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</si>
  <si>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</si>
  <si>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</si>
  <si>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</si>
  <si>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</si>
  <si>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</si>
  <si>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</si>
  <si>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</si>
  <si>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</si>
  <si>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</si>
  <si>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</si>
  <si>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</si>
  <si>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</si>
  <si>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</si>
  <si>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</si>
  <si>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</si>
  <si>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</si>
  <si>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</si>
  <si>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</si>
  <si>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</si>
  <si>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</si>
  <si>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</si>
  <si>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</si>
  <si>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</si>
  <si>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</si>
  <si>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</si>
  <si>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</si>
  <si>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</si>
  <si>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</si>
  <si>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</si>
  <si>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</si>
  <si>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</si>
  <si>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</si>
  <si>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</si>
  <si>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</si>
  <si>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</si>
  <si>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</si>
  <si>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</si>
  <si>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</si>
  <si>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</si>
  <si>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</si>
  <si>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</si>
  <si>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</si>
  <si>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</si>
  <si>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</si>
  <si>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</si>
  <si>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</si>
  <si>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</si>
  <si>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</si>
  <si>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</si>
  <si>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</si>
  <si>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</si>
  <si>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</si>
  <si>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</si>
  <si>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</si>
  <si>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</si>
  <si>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</si>
  <si>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</si>
  <si>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</si>
  <si>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</si>
  <si>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</si>
  <si>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</si>
  <si>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</si>
  <si>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</si>
  <si>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</si>
  <si>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</si>
  <si>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</si>
  <si>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</si>
  <si>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</si>
  <si>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</si>
  <si>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</si>
  <si>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</si>
  <si>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</si>
  <si>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</si>
  <si>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</si>
  <si>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</si>
  <si>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</si>
  <si>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</si>
  <si>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</si>
  <si>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</si>
  <si>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</si>
  <si>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</si>
  <si>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</si>
  <si>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</si>
  <si>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</si>
  <si>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</si>
  <si>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</si>
  <si>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</si>
  <si>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</si>
  <si>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</si>
  <si>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</si>
  <si>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</si>
  <si>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</si>
  <si>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</si>
  <si>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</si>
  <si>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</si>
  <si>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</si>
  <si>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</si>
  <si>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</si>
  <si>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</si>
  <si>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</si>
  <si>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</si>
  <si>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</si>
  <si>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</si>
  <si>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</si>
  <si>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</si>
  <si>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</si>
  <si>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</si>
  <si>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</si>
  <si>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</si>
  <si>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</si>
  <si>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</si>
  <si>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</si>
  <si>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</si>
  <si>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</si>
  <si>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</si>
  <si>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</si>
  <si>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</si>
  <si>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</si>
  <si>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</si>
  <si>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</si>
  <si>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</si>
  <si>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</si>
  <si>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</si>
  <si>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</si>
  <si>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</si>
  <si>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</si>
  <si>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</si>
  <si>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</si>
  <si>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</si>
  <si>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</si>
  <si>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</si>
  <si>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</si>
  <si>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</si>
  <si>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</si>
  <si>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</si>
  <si>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</si>
  <si>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</si>
  <si>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</si>
  <si>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</si>
  <si>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</si>
  <si>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</si>
  <si>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</si>
  <si>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</si>
  <si>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</si>
  <si>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</si>
  <si>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</si>
  <si>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</si>
  <si>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</si>
  <si>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</si>
  <si>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</si>
  <si>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</si>
  <si>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</si>
  <si>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</si>
  <si>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</si>
  <si>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</si>
  <si>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</si>
  <si>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</si>
  <si>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</si>
  <si>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</si>
  <si>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</si>
  <si>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</si>
  <si>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</si>
  <si>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</si>
  <si>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</si>
  <si>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</si>
  <si>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</si>
  <si>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</si>
  <si>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</si>
  <si>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</si>
  <si>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</si>
  <si>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</si>
  <si>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</si>
  <si>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</si>
  <si>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</si>
  <si>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</si>
  <si>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</si>
  <si>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</si>
  <si>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</si>
  <si>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</si>
  <si>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</si>
  <si>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</si>
  <si>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</si>
  <si>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</si>
  <si>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</si>
  <si>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</si>
  <si>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</si>
  <si>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</si>
  <si>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</si>
  <si>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</si>
  <si>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</si>
  <si>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</si>
  <si>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</si>
  <si>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</si>
  <si>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</si>
  <si>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</si>
  <si>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</si>
  <si>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</si>
  <si>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</si>
  <si>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</si>
  <si>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</si>
  <si>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</si>
  <si>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</si>
  <si>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</si>
  <si>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</si>
  <si>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</si>
  <si>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</si>
  <si>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</si>
  <si>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</si>
  <si>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</si>
  <si>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</si>
  <si>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</si>
  <si>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</si>
  <si>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</si>
  <si>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</si>
  <si>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</si>
  <si>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</si>
  <si>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</si>
  <si>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</si>
  <si>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</si>
  <si>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</si>
  <si>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</si>
  <si>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</si>
  <si>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</si>
  <si>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</si>
  <si>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</si>
  <si>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</si>
  <si>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</si>
  <si>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</si>
  <si>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</si>
  <si>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</si>
  <si>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</si>
  <si>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</si>
  <si>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</si>
  <si>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</si>
  <si>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</si>
  <si>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</si>
  <si>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</si>
  <si>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</si>
  <si>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</si>
  <si>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</si>
  <si>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</si>
  <si>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</si>
  <si>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</si>
  <si>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</si>
  <si>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</si>
  <si>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</si>
  <si>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</si>
  <si>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</si>
  <si>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</si>
  <si>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</si>
  <si>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</si>
  <si>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</si>
  <si>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</si>
  <si>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</si>
  <si>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</si>
  <si>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</si>
  <si>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</si>
  <si>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</si>
  <si>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</si>
  <si>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</si>
  <si>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</si>
  <si>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</si>
  <si>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</si>
  <si>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</si>
  <si>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</si>
  <si>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</si>
  <si>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</si>
  <si>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</si>
  <si>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</si>
  <si>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</si>
  <si>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</si>
  <si>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</si>
  <si>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</si>
  <si>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</si>
  <si>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</si>
  <si>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</si>
  <si>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</si>
  <si>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</si>
  <si>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</si>
  <si>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</si>
  <si>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</si>
  <si>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</si>
  <si>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</si>
  <si>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</si>
  <si>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</si>
  <si>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</si>
  <si>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</si>
  <si>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</si>
  <si>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</si>
  <si>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</si>
  <si>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</si>
  <si>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</si>
  <si>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</si>
  <si>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</si>
  <si>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</si>
  <si>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</si>
  <si>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</si>
  <si>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</si>
  <si>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</si>
  <si>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</si>
  <si>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</si>
  <si>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</si>
  <si>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</si>
  <si>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</si>
  <si>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</si>
  <si>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</si>
  <si>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</si>
  <si>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</si>
  <si>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</si>
  <si>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</si>
  <si>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</si>
  <si>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</si>
  <si>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</si>
  <si>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</si>
  <si>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</si>
  <si>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</si>
  <si>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</si>
  <si>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</si>
  <si>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</si>
  <si>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</si>
  <si>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</si>
  <si>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</si>
  <si>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</si>
  <si>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</si>
  <si>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</si>
  <si>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</si>
  <si>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</si>
  <si>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</si>
  <si>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</si>
  <si>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</si>
  <si>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</si>
  <si>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</si>
  <si>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</si>
  <si>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</si>
  <si>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</si>
  <si>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</si>
  <si>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</si>
  <si>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</si>
  <si>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</si>
  <si>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</si>
  <si>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</si>
  <si>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</si>
  <si>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</si>
  <si>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</si>
  <si>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</si>
  <si>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</si>
  <si>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</si>
  <si>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</si>
  <si>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</si>
  <si>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</si>
  <si>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</si>
  <si>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</si>
  <si>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</si>
  <si>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</si>
  <si>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</si>
  <si>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</si>
  <si>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</si>
  <si>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</si>
  <si>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</si>
  <si>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</si>
  <si>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</si>
  <si>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</si>
  <si>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</si>
  <si>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</si>
  <si>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</si>
  <si>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</si>
  <si>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</si>
  <si>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</si>
  <si>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</si>
  <si>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</si>
  <si>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</si>
  <si>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</si>
  <si>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</si>
  <si>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</si>
  <si>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</si>
  <si>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</si>
  <si>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</si>
  <si>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</si>
  <si>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</si>
  <si>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</si>
  <si>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</si>
  <si>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</si>
  <si>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</si>
  <si>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</si>
  <si>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</si>
  <si>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</si>
  <si>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</si>
  <si>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</si>
  <si>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</si>
  <si>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</si>
  <si>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</si>
  <si>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</si>
  <si>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</si>
  <si>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</si>
  <si>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</si>
  <si>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</si>
  <si>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</si>
  <si>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</si>
  <si>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</si>
  <si>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</si>
  <si>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</si>
  <si>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</si>
  <si>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</si>
  <si>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</si>
  <si>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</si>
  <si>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</si>
  <si>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</si>
  <si>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</si>
  <si>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</si>
  <si>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</si>
  <si>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</si>
  <si>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</si>
  <si>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</si>
  <si>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</si>
  <si>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</si>
  <si>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</si>
  <si>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</si>
  <si>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</si>
  <si>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</si>
  <si>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</si>
  <si>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</si>
  <si>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</si>
  <si>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</si>
  <si>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</si>
  <si>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</si>
  <si>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</si>
  <si>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</si>
  <si>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</si>
  <si>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</si>
  <si>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</si>
  <si>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</si>
  <si>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</si>
  <si>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</si>
  <si>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</si>
  <si>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</si>
  <si>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</si>
  <si>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</si>
  <si>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</si>
  <si>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</si>
  <si>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</si>
  <si>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</si>
  <si>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</si>
  <si>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</si>
  <si>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</si>
  <si>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</si>
  <si>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</si>
  <si>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</si>
  <si>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</si>
  <si>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</si>
  <si>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</si>
  <si>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</si>
  <si>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</si>
  <si>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</si>
  <si>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</si>
  <si>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</si>
  <si>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</si>
  <si>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</si>
  <si>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</si>
  <si>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</si>
  <si>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</si>
  <si>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</si>
  <si>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</si>
  <si>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</si>
  <si>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</si>
  <si>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</si>
  <si>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</si>
  <si>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</si>
  <si>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</si>
  <si>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</si>
  <si>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</si>
  <si>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</si>
  <si>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</si>
  <si>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</si>
  <si>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</si>
  <si>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</si>
  <si>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</si>
  <si>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</si>
  <si>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</si>
  <si>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</si>
  <si>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</si>
  <si>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</si>
  <si>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</si>
  <si>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</si>
  <si>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</si>
  <si>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</si>
  <si>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</si>
  <si>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</si>
  <si>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</si>
  <si>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</si>
  <si>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</si>
  <si>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</si>
  <si>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</si>
  <si>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</si>
  <si>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</si>
  <si>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</si>
  <si>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</si>
  <si>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</si>
  <si>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</si>
  <si>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</si>
  <si>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</si>
  <si>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</si>
  <si>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</si>
  <si>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</si>
  <si>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</si>
  <si>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</si>
  <si>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</si>
  <si>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</si>
  <si>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</si>
  <si>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</si>
  <si>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</si>
  <si>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</si>
  <si>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</si>
  <si>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</si>
  <si>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</si>
  <si>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</si>
  <si>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</si>
  <si>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</si>
  <si>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</si>
  <si>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</si>
  <si>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</si>
  <si>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</si>
  <si>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</si>
  <si>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</si>
  <si>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</si>
  <si>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</si>
  <si>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</si>
  <si>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</si>
  <si>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</si>
  <si>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</si>
  <si>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</si>
  <si>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</si>
  <si>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</si>
  <si>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</si>
  <si>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</si>
  <si>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</si>
  <si>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</si>
  <si>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</si>
  <si>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</si>
  <si>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</si>
  <si>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</si>
  <si>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</si>
  <si>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</si>
  <si>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</si>
  <si>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</si>
  <si>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</si>
  <si>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</si>
  <si>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</si>
  <si>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</si>
  <si>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</si>
  <si>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</si>
  <si>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</si>
  <si>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</si>
  <si>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</si>
  <si>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</si>
  <si>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</si>
  <si>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</si>
  <si>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</si>
  <si>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</si>
  <si>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</si>
  <si>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</si>
  <si>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</si>
  <si>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</si>
  <si>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</si>
  <si>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</si>
  <si>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</si>
  <si>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</si>
  <si>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</si>
  <si>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</si>
  <si>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</si>
  <si>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</si>
  <si>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</si>
  <si>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</si>
  <si>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</si>
  <si>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</si>
  <si>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</si>
  <si>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</si>
  <si>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</si>
  <si>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</si>
  <si>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</si>
  <si>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</si>
  <si>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</si>
  <si>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</si>
  <si>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</si>
  <si>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</si>
  <si>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</si>
  <si>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</si>
  <si>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</si>
  <si>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</si>
  <si>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</si>
  <si>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</si>
  <si>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</si>
  <si>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</si>
  <si>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</si>
  <si>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</si>
  <si>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</si>
  <si>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</si>
  <si>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</si>
  <si>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</si>
  <si>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</si>
  <si>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</si>
  <si>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</si>
  <si>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</si>
  <si>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</si>
  <si>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</si>
  <si>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</si>
  <si>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</si>
  <si>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</si>
  <si>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</si>
  <si>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</si>
  <si>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</si>
  <si>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</si>
  <si>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</si>
  <si>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</si>
  <si>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</si>
  <si>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</si>
  <si>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</si>
  <si>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</si>
  <si>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</si>
  <si>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</si>
  <si>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</si>
  <si>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</si>
  <si>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</si>
  <si>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</si>
  <si>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</si>
  <si>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</si>
  <si>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</si>
  <si>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</si>
  <si>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</si>
  <si>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</si>
  <si>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</si>
  <si>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</si>
  <si>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</si>
  <si>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</si>
  <si>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</si>
  <si>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</si>
  <si>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</si>
  <si>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</si>
  <si>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</si>
  <si>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</si>
  <si>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</si>
  <si>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</si>
  <si>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</si>
  <si>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</si>
  <si>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</si>
  <si>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</si>
  <si>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</si>
  <si>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</si>
  <si>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</si>
  <si>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</si>
  <si>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</si>
  <si>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</si>
  <si>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</si>
  <si>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</si>
  <si>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</si>
  <si>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</si>
  <si>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</si>
  <si>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</si>
  <si>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</si>
  <si>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</si>
  <si>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</si>
  <si>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</si>
  <si>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</si>
  <si>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</si>
  <si>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</si>
  <si>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</si>
  <si>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</si>
  <si>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</si>
  <si>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</si>
  <si>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</si>
  <si>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</si>
  <si>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</si>
  <si>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</si>
  <si>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</si>
  <si>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</si>
  <si>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</si>
  <si>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</si>
  <si>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</si>
  <si>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</si>
  <si>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</si>
  <si>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</si>
  <si>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</si>
  <si>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</si>
  <si>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</si>
  <si>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</si>
  <si>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</si>
  <si>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</si>
  <si>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</si>
  <si>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</si>
  <si>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</si>
  <si>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</si>
  <si>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</si>
  <si>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</si>
  <si>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</si>
  <si>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</si>
  <si>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</si>
  <si>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</si>
  <si>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</si>
  <si>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</si>
  <si>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</si>
  <si>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</si>
  <si>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</si>
  <si>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</si>
  <si>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</si>
  <si>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</si>
  <si>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</si>
  <si>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</si>
  <si>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</si>
  <si>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</si>
  <si>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</si>
  <si>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</si>
  <si>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</si>
  <si>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</si>
  <si>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</si>
  <si>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</si>
  <si>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</si>
  <si>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</si>
  <si>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</si>
  <si>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</si>
  <si>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</si>
  <si>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</si>
  <si>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</si>
  <si>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</si>
  <si>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</si>
  <si>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</si>
  <si>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</si>
  <si>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</si>
  <si>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</si>
  <si>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</si>
  <si>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</si>
  <si>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</si>
  <si>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</si>
  <si>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</si>
  <si>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</si>
  <si>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</si>
  <si>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</si>
  <si>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</si>
  <si>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</si>
  <si>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</si>
  <si>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</si>
  <si>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</si>
  <si>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</si>
  <si>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</si>
  <si>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</si>
  <si>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</si>
  <si>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</si>
  <si>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</si>
  <si>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</si>
  <si>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</si>
  <si>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</si>
  <si>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</si>
  <si>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</si>
  <si>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</si>
  <si>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</si>
  <si>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</si>
  <si>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</si>
  <si>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</si>
  <si>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</si>
  <si>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</si>
  <si>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</si>
  <si>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</si>
  <si>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</si>
  <si>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</si>
  <si>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</si>
  <si>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</si>
  <si>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</si>
  <si>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</si>
  <si>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</si>
  <si>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</si>
  <si>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</si>
  <si>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</si>
  <si>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</si>
  <si>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</si>
  <si>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</si>
  <si>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</si>
  <si>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</si>
  <si>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</si>
  <si>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</si>
  <si>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</si>
  <si>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</si>
  <si>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</si>
  <si>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</si>
  <si>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</si>
  <si>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</si>
  <si>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</si>
  <si>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</si>
  <si>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</si>
  <si>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</si>
  <si>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</si>
  <si>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</si>
  <si>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</si>
  <si>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</si>
  <si>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</si>
  <si>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</si>
  <si>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</si>
  <si>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</si>
  <si>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</si>
  <si>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</si>
  <si>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</si>
  <si>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</si>
  <si>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</si>
  <si>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</si>
  <si>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</si>
  <si>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</si>
  <si>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</si>
  <si>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</si>
  <si>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</si>
  <si>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</si>
  <si>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</si>
  <si>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</si>
  <si>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</si>
  <si>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</si>
  <si>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</si>
  <si>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</si>
  <si>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</si>
  <si>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</si>
  <si>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</si>
  <si>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</si>
  <si>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</si>
  <si>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</si>
  <si>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</si>
  <si>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</si>
  <si>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</si>
  <si>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</si>
  <si>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</si>
  <si>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</si>
  <si>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</si>
  <si>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</si>
  <si>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</si>
  <si>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</si>
  <si>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</si>
  <si>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</si>
  <si>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</si>
  <si>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</si>
  <si>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</si>
  <si>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</si>
  <si>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</si>
  <si>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</si>
  <si>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</si>
  <si>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</si>
  <si>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</si>
  <si>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</si>
  <si>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</si>
  <si>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</si>
  <si>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</si>
  <si>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</si>
  <si>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</si>
  <si>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</si>
  <si>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</si>
  <si>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</si>
  <si>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</si>
  <si>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</si>
  <si>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</si>
  <si>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</si>
  <si>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</si>
  <si>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</si>
  <si>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</si>
  <si>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</si>
  <si>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</si>
  <si>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</si>
  <si>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</si>
  <si>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</si>
  <si>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</si>
  <si>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</si>
  <si>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</si>
  <si>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</si>
  <si>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</si>
  <si>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</si>
  <si>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</si>
  <si>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</si>
  <si>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</si>
  <si>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</si>
  <si>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</si>
  <si>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</si>
  <si>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</si>
  <si>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</si>
  <si>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</si>
  <si>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</si>
  <si>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</si>
  <si>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</si>
  <si>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</si>
  <si>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</si>
  <si>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</si>
  <si>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</si>
  <si>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</si>
  <si>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</si>
  <si>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</si>
  <si>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</si>
  <si>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</si>
  <si>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</si>
  <si>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</si>
  <si>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</si>
  <si>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</si>
  <si>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</si>
  <si>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</si>
  <si>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</si>
  <si>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</si>
  <si>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</si>
  <si>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</si>
  <si>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</si>
  <si>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</si>
  <si>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</si>
  <si>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</si>
  <si>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</si>
  <si>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</si>
  <si>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</si>
  <si>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</si>
  <si>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</si>
  <si>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</si>
  <si>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</si>
  <si>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</si>
  <si>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</si>
  <si>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</si>
  <si>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</si>
  <si>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</si>
  <si>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</si>
  <si>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</si>
  <si>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</si>
  <si>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</si>
  <si>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</si>
  <si>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</si>
  <si>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</si>
  <si>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</si>
  <si>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</si>
  <si>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</si>
  <si>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</si>
  <si>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</si>
  <si>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</si>
  <si>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</si>
  <si>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</si>
  <si>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</si>
  <si>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</si>
  <si>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</si>
  <si>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</si>
  <si>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</si>
  <si>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</si>
  <si>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</si>
  <si>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</si>
  <si>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</si>
  <si>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</si>
  <si>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</si>
  <si>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</si>
  <si>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</si>
  <si>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</si>
  <si>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</si>
  <si>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</si>
  <si>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</si>
  <si>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</si>
  <si>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</si>
  <si>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</si>
  <si>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</si>
  <si>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</si>
  <si>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</si>
  <si>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</si>
  <si>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</si>
  <si>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</si>
  <si>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</si>
  <si>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</si>
  <si>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</si>
  <si>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</si>
  <si>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</si>
  <si>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</si>
  <si>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</si>
  <si>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</si>
  <si>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</si>
  <si>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</si>
  <si>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</si>
  <si>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</si>
  <si>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</si>
  <si>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</si>
  <si>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</si>
  <si>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</si>
  <si>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</si>
  <si>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</si>
  <si>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</si>
  <si>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</si>
  <si>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</si>
  <si>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</si>
  <si>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</si>
  <si>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</si>
  <si>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</si>
  <si>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</si>
  <si>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</si>
  <si>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</si>
  <si>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</si>
  <si>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</si>
  <si>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</si>
  <si>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</si>
  <si>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</si>
  <si>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</si>
  <si>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</si>
  <si>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</si>
  <si>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</si>
  <si>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</si>
  <si>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</si>
  <si>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</si>
  <si>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</si>
  <si>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</si>
  <si>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</si>
  <si>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</si>
  <si>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</si>
  <si>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</si>
  <si>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</si>
  <si>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</si>
  <si>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</si>
  <si>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</si>
  <si>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</si>
  <si>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</si>
  <si>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</si>
  <si>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</si>
  <si>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</si>
  <si>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</si>
  <si>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</si>
  <si>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</si>
  <si>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</si>
  <si>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</si>
  <si>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</si>
  <si>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</si>
  <si>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</si>
  <si>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</si>
  <si>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</si>
  <si>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</si>
  <si>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</si>
  <si>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</si>
  <si>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</si>
  <si>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</si>
  <si>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</si>
  <si>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</si>
  <si>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</si>
  <si>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</si>
  <si>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</si>
  <si>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</si>
  <si>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</si>
  <si>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</si>
  <si>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</si>
  <si>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</si>
  <si>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</si>
  <si>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</si>
  <si>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</si>
  <si>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</si>
  <si>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</si>
  <si>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</si>
  <si>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</si>
  <si>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</si>
  <si>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</si>
  <si>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</si>
  <si>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</si>
  <si>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</si>
  <si>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</si>
  <si>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</si>
  <si>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</si>
  <si>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</si>
  <si>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</si>
  <si>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</si>
  <si>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</si>
  <si>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</si>
  <si>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</si>
  <si>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</si>
  <si>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</si>
  <si>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</si>
  <si>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</si>
  <si>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</si>
  <si>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</si>
  <si>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</si>
  <si>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</si>
  <si>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</si>
  <si>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</si>
  <si>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</si>
  <si>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</si>
  <si>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</si>
  <si>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</si>
  <si>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</si>
  <si>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</si>
  <si>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</si>
  <si>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</si>
  <si>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</si>
  <si>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</si>
  <si>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</si>
  <si>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</si>
  <si>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</si>
  <si>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</si>
  <si>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</si>
  <si>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</si>
  <si>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</si>
  <si>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</si>
  <si>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</si>
  <si>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</si>
  <si>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</si>
  <si>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</si>
  <si>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</si>
  <si>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</si>
  <si>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</si>
  <si>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</si>
  <si>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</si>
  <si>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</si>
  <si>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</si>
  <si>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</si>
  <si>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</si>
  <si>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</si>
  <si>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</si>
  <si>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</si>
  <si>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</si>
  <si>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</si>
  <si>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</si>
  <si>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</si>
  <si>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</si>
  <si>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</si>
  <si>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</si>
  <si>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</si>
  <si>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</si>
  <si>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</si>
  <si>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</si>
  <si>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</si>
  <si>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</si>
  <si>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</si>
  <si>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</si>
  <si>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</si>
  <si>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</si>
  <si>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</si>
  <si>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</si>
  <si>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</si>
  <si>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</si>
  <si>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</si>
  <si>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</si>
  <si>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</si>
  <si>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</si>
  <si>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</si>
  <si>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</si>
  <si>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</si>
  <si>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</si>
  <si>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</si>
  <si>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</si>
  <si>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</si>
  <si>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</si>
  <si>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</si>
  <si>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</si>
  <si>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</si>
  <si>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</si>
  <si>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</si>
  <si>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</si>
  <si>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</si>
  <si>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</si>
  <si>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</si>
  <si>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</si>
  <si>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</si>
  <si>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</si>
  <si>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</si>
  <si>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</si>
  <si>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</si>
  <si>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</si>
  <si>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</si>
  <si>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</si>
  <si>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</si>
  <si>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</si>
  <si>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</si>
  <si>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</si>
  <si>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</si>
  <si>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</si>
  <si>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</si>
  <si>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</si>
  <si>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</si>
  <si>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</si>
  <si>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</si>
  <si>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</si>
  <si>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</si>
  <si>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</si>
  <si>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</si>
  <si>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</si>
  <si>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</si>
  <si>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</si>
  <si>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</si>
  <si>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</si>
  <si>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</si>
  <si>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</si>
  <si>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</si>
  <si>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</si>
  <si>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</si>
  <si>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</si>
  <si>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</si>
  <si>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</si>
  <si>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</si>
  <si>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</si>
  <si>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</si>
  <si>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</si>
  <si>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</si>
  <si>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</si>
  <si>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</si>
  <si>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</si>
  <si>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</si>
  <si>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</si>
  <si>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</si>
  <si>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</si>
  <si>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</si>
  <si>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</si>
  <si>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</si>
  <si>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</si>
  <si>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</si>
  <si>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</si>
  <si>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</si>
  <si>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</si>
  <si>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</si>
  <si>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</si>
  <si>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</si>
  <si>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</si>
  <si>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</si>
  <si>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</si>
  <si>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</si>
  <si>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</si>
  <si>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</si>
  <si>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</si>
  <si>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</si>
  <si>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</si>
  <si>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</si>
  <si>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</si>
  <si>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</si>
  <si>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</si>
  <si>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</si>
  <si>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</si>
  <si>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</si>
  <si>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</si>
  <si>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</si>
  <si>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</si>
  <si>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</si>
  <si>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</si>
  <si>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</si>
  <si>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</si>
  <si>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</si>
  <si>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</si>
  <si>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</si>
  <si>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</si>
  <si>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</si>
  <si>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</si>
  <si>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</si>
  <si>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</si>
  <si>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</si>
  <si>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</si>
  <si>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</si>
  <si>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</si>
  <si>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</si>
  <si>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</si>
  <si>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</si>
  <si>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</si>
  <si>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</si>
  <si>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</si>
  <si>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</si>
  <si>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</si>
  <si>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</si>
  <si>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</si>
  <si>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</si>
  <si>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</si>
  <si>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</si>
  <si>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</si>
  <si>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</si>
  <si>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</si>
  <si>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</si>
  <si>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</si>
  <si>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</si>
  <si>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</si>
  <si>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</si>
  <si>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</si>
  <si>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</si>
  <si>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</si>
  <si>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</si>
  <si>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</si>
  <si>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</si>
  <si>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</si>
  <si>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</si>
  <si>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</si>
  <si>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</si>
  <si>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</si>
  <si>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</si>
  <si>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</si>
  <si>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</si>
  <si>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</si>
  <si>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</si>
  <si>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</si>
  <si>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</si>
  <si>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</si>
  <si>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</si>
  <si>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</si>
  <si>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</si>
  <si>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</si>
  <si>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</si>
  <si>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</si>
  <si>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</si>
  <si>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</si>
  <si>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</si>
  <si>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</si>
  <si>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</si>
  <si>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</si>
  <si>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</si>
  <si>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</si>
  <si>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</si>
  <si>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</si>
  <si>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</si>
  <si>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</si>
  <si>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</si>
  <si>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</si>
  <si>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</si>
  <si>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</si>
  <si>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</si>
  <si>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</si>
  <si>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</si>
  <si>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</si>
  <si>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</si>
  <si>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</si>
  <si>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</si>
  <si>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</si>
  <si>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</si>
  <si>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</si>
  <si>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</si>
  <si>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</si>
  <si>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</si>
  <si>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</si>
  <si>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</si>
  <si>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</si>
  <si>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</si>
  <si>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</si>
  <si>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</si>
  <si>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</si>
  <si>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</si>
  <si>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</si>
  <si>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</si>
  <si>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</si>
  <si>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</si>
  <si>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</si>
  <si>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</si>
  <si>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</si>
  <si>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</si>
  <si>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</si>
  <si>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</si>
  <si>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</si>
  <si>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</si>
  <si>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</si>
  <si>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</si>
  <si>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</si>
  <si>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</si>
  <si>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</si>
  <si>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</si>
  <si>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</si>
  <si>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</si>
  <si>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</si>
  <si>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</si>
  <si>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</si>
  <si>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</si>
  <si>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</si>
  <si>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</si>
  <si>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</si>
  <si>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</si>
  <si>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</si>
  <si>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</si>
  <si>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</si>
  <si>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</si>
  <si>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</si>
  <si>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</si>
  <si>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</si>
  <si>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</si>
  <si>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</si>
  <si>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</si>
  <si>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</si>
  <si>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</si>
  <si>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</si>
  <si>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</si>
  <si>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</si>
  <si>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</si>
  <si>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</si>
  <si>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</si>
  <si>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</si>
  <si>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</si>
  <si>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</si>
  <si>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</si>
  <si>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</si>
  <si>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</si>
  <si>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</si>
  <si>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</si>
  <si>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</si>
  <si>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</si>
  <si>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</si>
  <si>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</si>
  <si>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</si>
  <si>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</si>
  <si>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</si>
  <si>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</si>
  <si>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</si>
  <si>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</si>
  <si>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</si>
  <si>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</si>
  <si>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</si>
  <si>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</si>
  <si>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</si>
  <si>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</si>
  <si>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</si>
  <si>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</si>
  <si>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</si>
  <si>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</si>
  <si>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</si>
  <si>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</si>
  <si>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</si>
  <si>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</si>
  <si>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</si>
  <si>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</si>
  <si>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</si>
  <si>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</si>
  <si>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</si>
  <si>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</si>
  <si>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</si>
  <si>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</si>
  <si>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</si>
  <si>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</si>
  <si>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</si>
  <si>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</si>
  <si>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</si>
  <si>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</si>
  <si>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</si>
  <si>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</si>
  <si>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</si>
  <si>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</si>
  <si>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</si>
  <si>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</si>
  <si>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</si>
  <si>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</si>
  <si>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</si>
  <si>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</si>
  <si>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</si>
  <si>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</si>
  <si>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</si>
  <si>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</si>
  <si>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</si>
  <si>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</si>
  <si>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</si>
  <si>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</si>
  <si>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</si>
  <si>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</si>
  <si>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</si>
  <si>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</si>
  <si>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</si>
  <si>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</si>
  <si>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</si>
  <si>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</si>
  <si>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</si>
  <si>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</si>
  <si>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</si>
  <si>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</si>
  <si>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</si>
  <si>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</si>
  <si>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</si>
  <si>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</si>
  <si>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</si>
  <si>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</si>
  <si>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</si>
  <si>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</si>
  <si>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</si>
  <si>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</si>
  <si>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</si>
  <si>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</si>
  <si>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</si>
  <si>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</si>
  <si>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</si>
  <si>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</si>
  <si>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</si>
  <si>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</si>
  <si>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</si>
  <si>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</si>
  <si>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</si>
  <si>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</si>
  <si>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</si>
  <si>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</si>
  <si>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</si>
  <si>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</si>
  <si>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</si>
  <si>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</si>
  <si>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</si>
  <si>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</si>
  <si>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</si>
  <si>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</si>
  <si>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</si>
  <si>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</si>
  <si>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</si>
  <si>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</si>
  <si>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</si>
  <si>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</si>
  <si>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</si>
  <si>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</si>
  <si>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</si>
  <si>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</si>
  <si>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</si>
  <si>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</si>
  <si>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</si>
  <si>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</si>
  <si>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</si>
  <si>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</si>
  <si>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</si>
  <si>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</si>
  <si>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</si>
  <si>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</si>
  <si>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</si>
  <si>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</si>
  <si>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</si>
  <si>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</si>
  <si>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</si>
  <si>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</si>
  <si>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</si>
  <si>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</si>
  <si>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</si>
  <si>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</si>
  <si>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</si>
  <si>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</si>
  <si>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</si>
  <si>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</si>
  <si>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</si>
  <si>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</si>
  <si>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</si>
  <si>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</si>
  <si>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</si>
  <si>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</si>
  <si>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</si>
  <si>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</si>
  <si>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</si>
  <si>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</si>
  <si>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</si>
  <si>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</si>
  <si>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</si>
  <si>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</si>
  <si>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</si>
  <si>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</si>
  <si>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</si>
  <si>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</si>
  <si>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</si>
  <si>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</si>
  <si>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</si>
  <si>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</si>
  <si>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</si>
  <si>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</si>
  <si>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</si>
  <si>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</si>
  <si>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</si>
  <si>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</si>
  <si>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</si>
  <si>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</si>
  <si>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</si>
  <si>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</si>
  <si>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</si>
  <si>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</si>
  <si>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</si>
  <si>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</si>
  <si>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</si>
  <si>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</si>
  <si>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</si>
  <si>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</si>
  <si>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</si>
  <si>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</si>
  <si>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</si>
  <si>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</si>
  <si>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</si>
  <si>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</si>
  <si>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</si>
  <si>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</si>
  <si>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</si>
  <si>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</si>
  <si>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</si>
  <si>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</si>
  <si>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</si>
  <si>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</si>
  <si>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</si>
  <si>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</si>
  <si>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</si>
  <si>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</si>
  <si>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</si>
  <si>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</si>
  <si>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</si>
  <si>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</si>
  <si>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</si>
  <si>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</si>
  <si>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</si>
  <si>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</si>
  <si>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</si>
  <si>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</si>
  <si>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</si>
  <si>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</si>
  <si>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</si>
  <si>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</si>
  <si>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</si>
  <si>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</si>
  <si>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</si>
  <si>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</si>
  <si>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</si>
  <si>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</si>
  <si>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</si>
  <si>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</si>
  <si>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</si>
  <si>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</si>
  <si>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</si>
  <si>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</si>
  <si>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</si>
  <si>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</si>
  <si>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</si>
  <si>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</si>
  <si>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</si>
  <si>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</si>
  <si>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</si>
  <si>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</si>
  <si>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</si>
  <si>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</si>
  <si>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</si>
  <si>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</si>
  <si>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</si>
  <si>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</si>
  <si>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</si>
  <si>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</si>
  <si>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</si>
  <si>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</si>
  <si>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</si>
  <si>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</si>
  <si>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</si>
  <si>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</si>
  <si>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</si>
  <si>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</si>
  <si>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</si>
  <si>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</si>
  <si>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</si>
  <si>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</si>
  <si>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</si>
  <si>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</si>
  <si>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</si>
  <si>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</si>
  <si>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</si>
  <si>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</si>
  <si>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</si>
  <si>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</si>
  <si>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</si>
  <si>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</si>
  <si>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</si>
  <si>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</si>
  <si>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</si>
  <si>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</si>
  <si>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</si>
  <si>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</si>
  <si>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</si>
  <si>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</si>
  <si>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</si>
  <si>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</si>
  <si>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</si>
  <si>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</si>
  <si>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</si>
  <si>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</si>
  <si>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</si>
  <si>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</si>
  <si>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</si>
  <si>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</si>
  <si>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</si>
  <si>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</si>
  <si>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</si>
  <si>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</si>
  <si>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</si>
  <si>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</si>
  <si>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</si>
  <si>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</si>
  <si>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</si>
  <si>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</si>
  <si>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</si>
  <si>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</si>
  <si>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</si>
  <si>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</si>
  <si>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</si>
  <si>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</si>
  <si>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</si>
  <si>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</si>
  <si>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</si>
  <si>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</si>
  <si>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</si>
  <si>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</si>
  <si>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</si>
  <si>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</si>
  <si>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</si>
  <si>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</si>
  <si>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</si>
  <si>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</si>
  <si>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</si>
  <si>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</si>
  <si>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</si>
  <si>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</si>
  <si>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</si>
  <si>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</si>
  <si>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</si>
  <si>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</si>
  <si>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</si>
  <si>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</si>
  <si>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</si>
  <si>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</si>
  <si>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</si>
  <si>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</si>
  <si>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</si>
  <si>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</si>
  <si>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</si>
  <si>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</si>
  <si>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</si>
  <si>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</si>
  <si>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</si>
  <si>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</si>
  <si>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</si>
  <si>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</si>
  <si>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</si>
  <si>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</si>
  <si>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</si>
  <si>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</si>
  <si>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</si>
  <si>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</si>
  <si>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</si>
  <si>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</si>
  <si>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</si>
  <si>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</si>
  <si>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</si>
  <si>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</si>
  <si>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</si>
  <si>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</si>
  <si>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</si>
  <si>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</si>
  <si>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</si>
  <si>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</si>
  <si>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</si>
  <si>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</si>
  <si>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</si>
  <si>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</si>
  <si>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</si>
  <si>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</si>
  <si>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</si>
  <si>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</si>
  <si>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</si>
  <si>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</si>
  <si>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</si>
  <si>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</si>
  <si>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</si>
  <si>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</si>
  <si>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</si>
  <si>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</si>
  <si>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</si>
  <si>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</si>
  <si>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</si>
  <si>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</si>
  <si>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</si>
  <si>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</si>
  <si>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</si>
  <si>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</si>
  <si>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</si>
  <si>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</si>
  <si>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</si>
  <si>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</si>
  <si>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</si>
  <si>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</si>
  <si>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</si>
  <si>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</si>
  <si>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</si>
  <si>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</si>
  <si>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</si>
  <si>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</si>
  <si>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</si>
  <si>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</si>
  <si>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</si>
  <si>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</si>
  <si>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</si>
  <si>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</si>
  <si>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</si>
  <si>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</si>
  <si>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</si>
  <si>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</si>
  <si>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</si>
  <si>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</si>
  <si>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</si>
  <si>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</si>
  <si>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</si>
  <si>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</si>
  <si>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</si>
  <si>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</si>
  <si>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</si>
  <si>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</si>
  <si>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</si>
  <si>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</si>
  <si>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</si>
  <si>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</si>
  <si>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</si>
  <si>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</si>
  <si>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</si>
  <si>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</si>
  <si>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</si>
  <si>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</si>
  <si>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</si>
  <si>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</si>
  <si>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</si>
  <si>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</si>
  <si>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</si>
  <si>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</si>
  <si>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</si>
  <si>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</si>
  <si>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</si>
  <si>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</si>
  <si>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</si>
  <si>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</si>
  <si>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</si>
  <si>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</si>
  <si>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</si>
  <si>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</si>
  <si>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</si>
  <si>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</si>
  <si>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</si>
  <si>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</si>
  <si>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</si>
  <si>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</si>
  <si>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</si>
  <si>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</si>
  <si>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</si>
  <si>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</si>
  <si>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</si>
  <si>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</si>
  <si>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</si>
  <si>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</si>
  <si>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</si>
  <si>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</si>
  <si>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</si>
  <si>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</si>
  <si>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</si>
  <si>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</si>
  <si>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</si>
  <si>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</si>
  <si>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</si>
  <si>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</si>
  <si>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</si>
  <si>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</si>
  <si>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</si>
  <si>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</si>
  <si>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</si>
  <si>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</si>
  <si>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</si>
  <si>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</si>
  <si>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</si>
  <si>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</si>
  <si>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</si>
  <si>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</si>
  <si>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</si>
  <si>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</si>
  <si>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</si>
  <si>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</si>
  <si>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</si>
  <si>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</si>
  <si>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</si>
  <si>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</si>
  <si>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</si>
  <si>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</si>
  <si>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</si>
  <si>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</si>
  <si>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</si>
  <si>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</si>
  <si>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</si>
  <si>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</si>
  <si>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</si>
  <si>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</si>
  <si>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</si>
  <si>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</si>
  <si>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</si>
  <si>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</si>
  <si>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</si>
  <si>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</si>
  <si>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</si>
  <si>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</si>
  <si>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</si>
  <si>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</si>
  <si>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</si>
  <si>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</si>
  <si>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</si>
  <si>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</si>
  <si>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</si>
  <si>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</si>
  <si>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</si>
  <si>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</si>
  <si>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</si>
  <si>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</si>
  <si>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</si>
  <si>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</si>
  <si>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</si>
  <si>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</si>
  <si>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</si>
  <si>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</si>
  <si>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</si>
  <si>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</si>
  <si>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</si>
  <si>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</si>
  <si>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</si>
  <si>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</si>
  <si>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</si>
  <si>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</si>
  <si>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</si>
  <si>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</si>
  <si>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</si>
  <si>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</si>
  <si>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</si>
  <si>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</si>
  <si>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</si>
  <si>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</si>
  <si>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</si>
  <si>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</si>
  <si>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</si>
  <si>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</si>
  <si>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</si>
  <si>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</si>
  <si>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</si>
  <si>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</si>
  <si>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</si>
  <si>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</si>
  <si>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</si>
  <si>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</si>
  <si>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</si>
  <si>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</si>
  <si>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</si>
  <si>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</si>
  <si>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</si>
  <si>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</si>
  <si>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</si>
  <si>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</si>
  <si>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</si>
  <si>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</si>
  <si>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</si>
  <si>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</si>
  <si>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</si>
  <si>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</si>
  <si>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</si>
  <si>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</si>
  <si>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</si>
  <si>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</si>
  <si>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</si>
  <si>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</si>
  <si>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</si>
  <si>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</si>
  <si>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</si>
  <si>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</si>
  <si>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</si>
  <si>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</si>
  <si>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</si>
  <si>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</si>
  <si>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</si>
  <si>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</si>
  <si>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</si>
  <si>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</si>
  <si>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</si>
  <si>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</si>
  <si>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</si>
  <si>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</si>
  <si>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</si>
  <si>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</si>
  <si>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</si>
  <si>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</si>
  <si>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</si>
  <si>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</si>
  <si>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</si>
  <si>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</si>
  <si>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</si>
  <si>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</si>
  <si>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</si>
  <si>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</si>
  <si>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</si>
  <si>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</si>
  <si>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</si>
  <si>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</si>
  <si>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</si>
  <si>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</si>
  <si>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</si>
  <si>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</si>
  <si>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</si>
  <si>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</si>
  <si>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</si>
  <si>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</si>
  <si>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</si>
  <si>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</si>
  <si>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</si>
  <si>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</si>
  <si>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</si>
  <si>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</si>
  <si>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</si>
  <si>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</si>
  <si>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</si>
  <si>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</si>
  <si>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</si>
  <si>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</si>
  <si>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</si>
  <si>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</si>
  <si>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</si>
  <si>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</si>
  <si>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</si>
  <si>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</si>
  <si>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</si>
  <si>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</si>
  <si>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</si>
  <si>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</si>
  <si>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</si>
  <si>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</si>
  <si>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</si>
  <si>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</si>
  <si>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</si>
  <si>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</si>
  <si>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</si>
  <si>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</si>
  <si>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</si>
  <si>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</si>
  <si>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</si>
  <si>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</si>
  <si>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</si>
  <si>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</si>
  <si>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</si>
  <si>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</si>
  <si>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</si>
  <si>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</si>
  <si>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</si>
  <si>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</si>
  <si>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</si>
  <si>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</si>
  <si>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</si>
  <si>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</si>
  <si>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</si>
  <si>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</si>
  <si>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</si>
  <si>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</si>
  <si>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</si>
  <si>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</si>
  <si>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</si>
  <si>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</si>
  <si>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</si>
  <si>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</si>
  <si>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</si>
  <si>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</si>
  <si>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</si>
  <si>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</si>
  <si>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</si>
  <si>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</si>
  <si>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</si>
  <si>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</si>
  <si>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</si>
  <si>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</si>
  <si>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</si>
  <si>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</si>
  <si>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</si>
  <si>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</si>
  <si>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</si>
  <si>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</si>
  <si>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</si>
  <si>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</si>
  <si>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</si>
  <si>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</si>
  <si>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</si>
  <si>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</si>
  <si>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</si>
  <si>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</si>
  <si>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</si>
  <si>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</si>
  <si>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</si>
  <si>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</si>
  <si>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</si>
  <si>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</si>
  <si>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</si>
  <si>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</si>
  <si>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</si>
  <si>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</si>
  <si>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</si>
  <si>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</si>
  <si>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</si>
  <si>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</si>
  <si>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</si>
  <si>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</si>
  <si>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</si>
  <si>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</si>
  <si>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</si>
  <si>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</si>
  <si>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</si>
  <si>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</si>
  <si>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</si>
  <si>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</si>
  <si>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</si>
  <si>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</si>
  <si>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</si>
  <si>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</si>
  <si>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</si>
  <si>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</si>
  <si>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</si>
  <si>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</si>
  <si>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</si>
  <si>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</si>
  <si>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</si>
  <si>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</si>
  <si>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</si>
  <si>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</si>
  <si>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</si>
  <si>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</si>
  <si>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</si>
  <si>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</si>
  <si>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</si>
  <si>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</si>
  <si>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</si>
  <si>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</si>
  <si>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</si>
  <si>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</si>
  <si>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</si>
  <si>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</si>
  <si>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</si>
  <si>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</si>
  <si>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</si>
  <si>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</si>
  <si>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</si>
  <si>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</si>
  <si>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</si>
  <si>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</si>
  <si>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</si>
  <si>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</si>
  <si>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</si>
  <si>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</si>
  <si>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</si>
  <si>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</si>
  <si>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</si>
  <si>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</si>
  <si>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</si>
  <si>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</si>
  <si>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</si>
  <si>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</si>
  <si>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</si>
  <si>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</si>
  <si>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</si>
  <si>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</si>
  <si>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</si>
  <si>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</si>
  <si>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</si>
  <si>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</si>
  <si>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</si>
  <si>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</si>
  <si>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</si>
  <si>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</si>
  <si>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</si>
  <si>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</si>
  <si>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</si>
  <si>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</si>
  <si>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</si>
  <si>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</si>
  <si>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</si>
  <si>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</si>
  <si>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</si>
  <si>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</si>
  <si>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</si>
  <si>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</si>
  <si>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</si>
  <si>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</si>
  <si>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</si>
  <si>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</si>
  <si>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</si>
  <si>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</si>
  <si>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</si>
  <si>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</si>
  <si>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</si>
  <si>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</si>
  <si>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</si>
  <si>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</si>
  <si>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</si>
  <si>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</si>
  <si>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</si>
  <si>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</si>
  <si>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</si>
  <si>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</si>
  <si>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</si>
  <si>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</si>
  <si>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</si>
  <si>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</si>
  <si>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</si>
  <si>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</si>
  <si>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</si>
  <si>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</si>
  <si>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</si>
  <si>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</si>
  <si>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</si>
  <si>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</si>
  <si>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</si>
  <si>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</si>
  <si>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</si>
  <si>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</si>
  <si>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</si>
  <si>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</si>
  <si>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</si>
  <si>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</si>
  <si>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</si>
  <si>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</si>
  <si>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</si>
  <si>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</si>
  <si>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</si>
  <si>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</si>
  <si>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</si>
  <si>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</si>
  <si>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</si>
  <si>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</si>
  <si>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</si>
  <si>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</si>
  <si>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</si>
  <si>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</si>
  <si>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</si>
  <si>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</si>
  <si>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</si>
  <si>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</si>
  <si>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</si>
  <si>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</si>
  <si>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</si>
  <si>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</si>
  <si>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</si>
  <si>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</si>
  <si>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</si>
  <si>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</si>
  <si>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</si>
  <si>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</si>
  <si>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</si>
  <si>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</si>
  <si>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</si>
  <si>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</si>
  <si>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</si>
  <si>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</si>
  <si>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</si>
  <si>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</si>
  <si>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</si>
  <si>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</si>
  <si>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</si>
  <si>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</si>
  <si>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</si>
  <si>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</si>
  <si>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</si>
  <si>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</si>
  <si>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</si>
  <si>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</si>
  <si>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</si>
  <si>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</si>
  <si>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</si>
  <si>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</si>
  <si>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</si>
  <si>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</si>
  <si>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</si>
  <si>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</si>
  <si>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</si>
  <si>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</si>
  <si>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</si>
  <si>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</si>
  <si>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</si>
  <si>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</si>
  <si>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</si>
  <si>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</si>
  <si>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</si>
  <si>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</si>
  <si>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</si>
  <si>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</si>
  <si>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</si>
  <si>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</si>
  <si>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</si>
  <si>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</si>
  <si>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</si>
  <si>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</si>
  <si>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</si>
  <si>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</si>
  <si>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</si>
  <si>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</si>
  <si>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</si>
  <si>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</si>
  <si>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</si>
  <si>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</si>
  <si>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</si>
  <si>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</si>
  <si>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</si>
  <si>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</si>
  <si>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</si>
  <si>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</si>
  <si>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</si>
  <si>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</si>
  <si>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</si>
  <si>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</si>
  <si>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</si>
  <si>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</si>
  <si>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</si>
  <si>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</si>
  <si>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</si>
  <si>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</si>
  <si>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</si>
  <si>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</si>
  <si>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</si>
  <si>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</si>
  <si>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</si>
  <si>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</si>
  <si>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</si>
  <si>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</si>
  <si>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</si>
  <si>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</si>
  <si>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</si>
  <si>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</si>
  <si>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</si>
  <si>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</si>
  <si>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</si>
  <si>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</si>
  <si>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</si>
  <si>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</si>
  <si>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</si>
  <si>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</si>
  <si>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</si>
  <si>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</si>
  <si>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</si>
  <si>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</si>
  <si>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</si>
  <si>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</si>
  <si>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</si>
  <si>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</si>
  <si>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</si>
  <si>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</si>
  <si>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</si>
  <si>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</si>
  <si>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</si>
  <si>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</si>
  <si>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</si>
  <si>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</si>
  <si>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</si>
  <si>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</si>
  <si>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</si>
  <si>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</si>
  <si>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</si>
  <si>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</si>
  <si>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</si>
  <si>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</si>
  <si>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</si>
  <si>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</si>
  <si>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</si>
  <si>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</si>
  <si>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</si>
  <si>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</si>
  <si>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</si>
  <si>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</si>
  <si>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</si>
  <si>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</si>
  <si>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</si>
  <si>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</si>
  <si>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</si>
  <si>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</si>
  <si>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</si>
  <si>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</si>
  <si>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</si>
  <si>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</si>
  <si>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</si>
  <si>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</si>
  <si>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</si>
  <si>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</si>
  <si>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</si>
  <si>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</si>
  <si>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</si>
  <si>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</si>
  <si>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</si>
  <si>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</si>
  <si>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</si>
  <si>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</si>
  <si>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</si>
  <si>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</si>
  <si>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</si>
  <si>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</si>
  <si>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</si>
  <si>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</si>
  <si>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</si>
  <si>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</si>
  <si>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</si>
  <si>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</si>
  <si>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</si>
  <si>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</si>
  <si>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</si>
  <si>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</si>
  <si>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</si>
  <si>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</si>
  <si>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</si>
  <si>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</si>
  <si>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</si>
  <si>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</si>
  <si>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</si>
  <si>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</si>
  <si>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</si>
  <si>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</si>
  <si>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</si>
  <si>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</si>
  <si>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</si>
  <si>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</si>
  <si>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</si>
  <si>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</si>
  <si>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</si>
  <si>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</si>
  <si>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</si>
  <si>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</si>
  <si>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</si>
  <si>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</si>
  <si>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</si>
  <si>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</si>
  <si>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</si>
  <si>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</si>
  <si>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</si>
  <si>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</si>
  <si>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</si>
  <si>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</si>
  <si>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</si>
  <si>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</si>
  <si>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</si>
  <si>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</si>
  <si>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</si>
  <si>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</si>
  <si>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</si>
  <si>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</si>
  <si>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</si>
  <si>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</si>
  <si>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</si>
  <si>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</si>
  <si>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</si>
  <si>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</si>
  <si>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</si>
  <si>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</si>
  <si>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</si>
  <si>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</si>
  <si>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</si>
  <si>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</si>
  <si>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</si>
  <si>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</si>
  <si>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</si>
  <si>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</si>
  <si>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</si>
  <si>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</si>
  <si>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</si>
  <si>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</si>
  <si>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</si>
  <si>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</si>
  <si>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</si>
  <si>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</si>
  <si>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</si>
  <si>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</si>
  <si>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</si>
  <si>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</si>
  <si>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</si>
  <si>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</si>
  <si>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</si>
  <si>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</si>
  <si>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</si>
  <si>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</si>
  <si>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</si>
  <si>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</si>
  <si>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</si>
  <si>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</si>
  <si>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</si>
  <si>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</si>
  <si>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</si>
  <si>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</si>
  <si>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</si>
  <si>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</si>
  <si>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</si>
  <si>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</si>
  <si>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</si>
  <si>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</si>
  <si>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</si>
  <si>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</si>
  <si>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</si>
  <si>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</si>
  <si>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</si>
  <si>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</si>
  <si>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</si>
  <si>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</si>
  <si>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</si>
  <si>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</si>
  <si>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</si>
  <si>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</si>
  <si>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</si>
  <si>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</si>
  <si>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</si>
  <si>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</si>
  <si>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</si>
  <si>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</si>
  <si>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</si>
  <si>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</si>
  <si>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</si>
  <si>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</si>
  <si>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</si>
  <si>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</si>
  <si>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</si>
  <si>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</si>
  <si>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</si>
  <si>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</si>
  <si>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</si>
  <si>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</si>
  <si>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</si>
  <si>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</si>
  <si>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</si>
  <si>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</si>
  <si>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</si>
  <si>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</si>
  <si>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</si>
  <si>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</si>
  <si>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</si>
  <si>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</si>
  <si>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</si>
  <si>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</si>
  <si>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</si>
  <si>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</si>
  <si>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</si>
  <si>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</si>
  <si>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</si>
  <si>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</si>
  <si>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</si>
  <si>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</si>
  <si>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</si>
  <si>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</si>
  <si>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</si>
  <si>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</si>
  <si>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</si>
  <si>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</si>
  <si>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</si>
  <si>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</si>
  <si>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</si>
  <si>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</si>
  <si>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</si>
  <si>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</si>
  <si>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</si>
  <si>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</si>
  <si>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</si>
  <si>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</si>
  <si>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</si>
  <si>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</si>
  <si>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</si>
  <si>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</si>
  <si>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</si>
  <si>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</si>
  <si>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</si>
  <si>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</si>
  <si>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</si>
  <si>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</si>
  <si>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</si>
  <si>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</si>
  <si>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</si>
  <si>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</si>
  <si>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</si>
  <si>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</si>
  <si>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</si>
  <si>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</si>
  <si>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</si>
  <si>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</si>
  <si>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</si>
  <si>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</si>
  <si>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</si>
  <si>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</si>
  <si>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</si>
  <si>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</si>
  <si>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</si>
  <si>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</si>
  <si>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</si>
  <si>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</si>
  <si>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</si>
  <si>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</si>
  <si>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</si>
  <si>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</si>
  <si>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</si>
  <si>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</si>
  <si>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</si>
  <si>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</si>
  <si>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</si>
  <si>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</si>
  <si>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</si>
  <si>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</si>
  <si>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</si>
  <si>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</si>
  <si>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</si>
  <si>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</si>
  <si>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</si>
  <si>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</si>
  <si>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</si>
  <si>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</si>
  <si>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</si>
  <si>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</si>
  <si>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</si>
  <si>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</si>
  <si>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</si>
  <si>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</si>
  <si>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</si>
  <si>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</si>
  <si>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</si>
  <si>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</si>
  <si>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</si>
  <si>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</si>
  <si>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</si>
  <si>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</si>
  <si>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</si>
  <si>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</si>
  <si>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</si>
  <si>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</si>
  <si>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</si>
  <si>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</si>
  <si>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</si>
  <si>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</si>
  <si>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</si>
  <si>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</si>
  <si>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</si>
  <si>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</si>
  <si>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</si>
  <si>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</si>
  <si>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</si>
  <si>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</si>
  <si>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</si>
  <si>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</si>
  <si>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</si>
  <si>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</si>
  <si>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</si>
  <si>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</si>
  <si>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</si>
  <si>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</si>
  <si>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</si>
  <si>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</si>
  <si>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</si>
  <si>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</si>
  <si>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</si>
  <si>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</si>
  <si>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</si>
  <si>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</si>
  <si>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</si>
  <si>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</si>
  <si>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</si>
  <si>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</si>
  <si>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</si>
  <si>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</si>
  <si>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</si>
  <si>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</si>
  <si>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</si>
  <si>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</si>
  <si>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</si>
  <si>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</si>
  <si>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</si>
  <si>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</si>
  <si>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</si>
  <si>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</si>
  <si>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</si>
  <si>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</si>
  <si>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</si>
  <si>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</si>
  <si>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</si>
  <si>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</si>
  <si>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</si>
  <si>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</si>
  <si>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</si>
  <si>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</si>
  <si>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</si>
  <si>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</si>
  <si>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</si>
  <si>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</si>
  <si>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</si>
  <si>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</si>
  <si>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</si>
  <si>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</si>
  <si>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</si>
  <si>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</si>
  <si>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</si>
  <si>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</si>
  <si>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</si>
  <si>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</si>
  <si>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</si>
  <si>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</si>
  <si>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</si>
  <si>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</si>
  <si>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</si>
  <si>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</si>
  <si>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</si>
  <si>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</si>
  <si>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</si>
  <si>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</si>
  <si>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</si>
  <si>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</si>
  <si>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</si>
  <si>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</si>
  <si>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</si>
  <si>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</si>
  <si>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</si>
  <si>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</si>
  <si>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</si>
  <si>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</si>
  <si>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</si>
  <si>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</si>
  <si>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</si>
  <si>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</si>
  <si>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</si>
  <si>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</si>
  <si>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</si>
  <si>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</si>
  <si>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</si>
  <si>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</si>
  <si>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</si>
  <si>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</si>
  <si>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</si>
  <si>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</si>
  <si>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</si>
  <si>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</si>
  <si>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</si>
  <si>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</si>
  <si>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</si>
  <si>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</si>
  <si>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</si>
  <si>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</si>
  <si>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</si>
  <si>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</si>
  <si>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</si>
  <si>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</si>
  <si>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</si>
  <si>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</si>
  <si>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</si>
  <si>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</si>
  <si>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</si>
  <si>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</si>
  <si>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</si>
  <si>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</si>
  <si>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</si>
  <si>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</si>
  <si>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</si>
  <si>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</si>
  <si>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</si>
  <si>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</si>
  <si>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</si>
  <si>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</si>
  <si>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</si>
  <si>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</si>
  <si>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</si>
  <si>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</si>
  <si>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</si>
  <si>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</si>
  <si>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</si>
  <si>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</si>
  <si>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</si>
  <si>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</si>
  <si>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</si>
  <si>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</si>
  <si>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</si>
  <si>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</si>
  <si>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</si>
  <si>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</si>
  <si>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</si>
  <si>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</si>
  <si>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</si>
  <si>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</si>
  <si>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</si>
  <si>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</si>
  <si>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</si>
  <si>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</si>
  <si>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</si>
  <si>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</si>
  <si>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</si>
  <si>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</si>
  <si>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</si>
  <si>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</si>
  <si>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</si>
  <si>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</si>
  <si>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</si>
  <si>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</si>
  <si>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</si>
  <si>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</si>
  <si>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</si>
  <si>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</si>
  <si>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</si>
  <si>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</si>
  <si>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</si>
  <si>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</si>
  <si>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</si>
  <si>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</si>
  <si>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</si>
  <si>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</si>
  <si>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</si>
  <si>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</si>
  <si>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</si>
  <si>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</si>
  <si>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</si>
  <si>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</si>
  <si>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</si>
  <si>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</si>
  <si>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</si>
  <si>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</si>
  <si>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</si>
  <si>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</si>
  <si>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</si>
  <si>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</si>
  <si>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</si>
  <si>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</si>
  <si>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</si>
  <si>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</si>
  <si>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</si>
  <si>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</si>
  <si>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</si>
  <si>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</si>
  <si>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</si>
  <si>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</si>
  <si>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</si>
  <si>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</si>
  <si>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</si>
  <si>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</si>
  <si>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</si>
  <si>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</si>
  <si>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</si>
  <si>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</si>
  <si>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</si>
  <si>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</si>
  <si>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</si>
  <si>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</si>
  <si>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</si>
  <si>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</si>
  <si>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</si>
  <si>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</si>
  <si>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</si>
  <si>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</si>
  <si>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</si>
  <si>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</si>
  <si>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</si>
  <si>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</si>
  <si>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</si>
  <si>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</si>
  <si>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</si>
  <si>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</si>
  <si>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</si>
  <si>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</si>
  <si>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</si>
  <si>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</si>
  <si>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</si>
  <si>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</si>
  <si>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</si>
  <si>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</si>
  <si>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</si>
  <si>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</si>
  <si>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</si>
  <si>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</si>
  <si>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</si>
  <si>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</si>
  <si>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</si>
  <si>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</si>
  <si>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</si>
  <si>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</si>
  <si>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</si>
  <si>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</si>
  <si>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</si>
  <si>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</si>
  <si>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</si>
  <si>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</si>
  <si>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</si>
  <si>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</si>
  <si>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</si>
  <si>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</si>
  <si>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</si>
  <si>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</si>
  <si>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</si>
  <si>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</si>
  <si>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</si>
  <si>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</si>
  <si>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</si>
  <si>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</si>
  <si>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</si>
  <si>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</si>
  <si>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</si>
  <si>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</si>
  <si>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</si>
  <si>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</si>
  <si>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</si>
  <si>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</si>
  <si>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</si>
  <si>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</si>
  <si>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</si>
  <si>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</si>
  <si>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</si>
  <si>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</si>
  <si>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</si>
  <si>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</si>
  <si>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</si>
  <si>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</si>
  <si>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</si>
  <si>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</si>
  <si>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</si>
  <si>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</si>
  <si>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</si>
  <si>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</si>
  <si>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</si>
  <si>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</si>
  <si>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</si>
  <si>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</si>
  <si>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</si>
  <si>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</si>
  <si>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</si>
  <si>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</si>
  <si>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</si>
  <si>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</si>
  <si>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</si>
  <si>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</si>
  <si>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</si>
  <si>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</si>
  <si>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</si>
  <si>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</si>
  <si>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</si>
  <si>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</si>
  <si>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</si>
  <si>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</si>
  <si>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</si>
  <si>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</si>
  <si>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</si>
  <si>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</si>
  <si>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</si>
  <si>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</si>
  <si>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</si>
  <si>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</si>
  <si>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</si>
  <si>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</si>
  <si>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</si>
  <si>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</si>
  <si>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</si>
  <si>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</si>
  <si>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</si>
  <si>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</si>
  <si>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</si>
  <si>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</si>
  <si>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</si>
  <si>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</si>
  <si>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</si>
  <si>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</si>
  <si>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</si>
  <si>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</si>
  <si>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</si>
  <si>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</si>
  <si>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</si>
  <si>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</si>
  <si>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</si>
  <si>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</si>
  <si>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</si>
  <si>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</si>
  <si>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</si>
  <si>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</si>
  <si>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</si>
  <si>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</si>
  <si>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</si>
  <si>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</si>
  <si>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</si>
  <si>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</si>
  <si>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</si>
  <si>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</si>
  <si>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</si>
  <si>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</si>
  <si>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</si>
  <si>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</si>
  <si>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</si>
  <si>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</si>
  <si>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</si>
  <si>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</si>
  <si>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</si>
  <si>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</si>
  <si>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</si>
  <si>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</si>
  <si>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</si>
  <si>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</si>
  <si>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</si>
  <si>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</si>
  <si>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</si>
  <si>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</si>
  <si>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</si>
  <si>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</si>
  <si>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</si>
  <si>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</si>
  <si>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</si>
  <si>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</si>
  <si>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</si>
  <si>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</si>
  <si>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</si>
  <si>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</si>
  <si>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</si>
  <si>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</si>
  <si>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</si>
  <si>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</si>
  <si>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</si>
  <si>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</si>
  <si>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</si>
  <si>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</si>
  <si>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</si>
  <si>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</si>
  <si>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</si>
  <si>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</si>
  <si>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</si>
  <si>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</si>
  <si>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</si>
  <si>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</si>
  <si>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</si>
  <si>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</si>
  <si>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</si>
  <si>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</si>
  <si>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</si>
  <si>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</si>
  <si>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</si>
  <si>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</si>
  <si>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</si>
  <si>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</si>
  <si>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</si>
  <si>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</si>
  <si>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</si>
  <si>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</si>
  <si>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</si>
  <si>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</si>
  <si>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</si>
  <si>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</si>
  <si>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</si>
  <si>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</si>
  <si>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</si>
  <si>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</si>
  <si>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</si>
  <si>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</si>
  <si>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</si>
  <si>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</si>
  <si>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</si>
  <si>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</si>
  <si>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</si>
  <si>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</si>
  <si>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</si>
  <si>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</si>
  <si>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</si>
  <si>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</si>
  <si>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</si>
  <si>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</si>
  <si>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</si>
  <si>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</si>
  <si>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</si>
  <si>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</si>
  <si>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</si>
  <si>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</si>
  <si>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</si>
  <si>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</si>
  <si>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</si>
  <si>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</si>
  <si>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</si>
  <si>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</si>
  <si>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</si>
  <si>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</si>
  <si>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</si>
  <si>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</si>
  <si>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</si>
  <si>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</si>
  <si>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</si>
  <si>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</si>
  <si>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</si>
  <si>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</si>
  <si>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</si>
  <si>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</si>
  <si>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</si>
  <si>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</si>
  <si>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</si>
  <si>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</si>
  <si>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</si>
  <si>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</si>
  <si>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</si>
  <si>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</si>
  <si>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</si>
  <si>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</si>
  <si>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</si>
  <si>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</si>
  <si>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</si>
  <si>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</si>
  <si>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</si>
  <si>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</si>
  <si>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</si>
  <si>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</si>
  <si>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</si>
  <si>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</si>
  <si>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</si>
  <si>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</si>
  <si>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</si>
  <si>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</si>
  <si>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</si>
  <si>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</si>
  <si>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</si>
  <si>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</si>
  <si>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</si>
  <si>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</si>
  <si>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</si>
  <si>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</si>
  <si>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</si>
  <si>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</si>
  <si>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</si>
  <si>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</si>
  <si>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</si>
  <si>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</si>
  <si>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</si>
  <si>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</si>
  <si>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</si>
  <si>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</si>
  <si>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</si>
  <si>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</si>
  <si>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</si>
  <si>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</si>
  <si>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</si>
  <si>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</si>
  <si>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</si>
  <si>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</si>
  <si>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</si>
  <si>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</si>
  <si>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</si>
  <si>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</si>
  <si>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</si>
  <si>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</si>
  <si>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</si>
  <si>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</si>
  <si>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</si>
  <si>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</si>
  <si>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</si>
  <si>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</si>
  <si>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</si>
  <si>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</si>
  <si>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</si>
  <si>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</si>
  <si>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</si>
  <si>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</si>
  <si>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</si>
  <si>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</si>
  <si>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</si>
  <si>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</si>
  <si>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</si>
  <si>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</si>
  <si>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</si>
  <si>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</si>
  <si>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</si>
  <si>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</si>
  <si>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</si>
  <si>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</si>
  <si>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</si>
  <si>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</si>
  <si>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</si>
  <si>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</si>
  <si>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</si>
  <si>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</si>
  <si>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</si>
  <si>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</si>
  <si>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</si>
  <si>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</si>
  <si>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</si>
  <si>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</si>
  <si>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</si>
  <si>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</si>
  <si>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</si>
  <si>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</si>
  <si>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</si>
  <si>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</si>
  <si>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</si>
  <si>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</si>
  <si>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</si>
  <si>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</si>
  <si>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</si>
  <si>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</si>
  <si>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</si>
  <si>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</si>
  <si>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</si>
  <si>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</si>
  <si>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</si>
  <si>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</si>
  <si>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</si>
  <si>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</si>
  <si>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</si>
  <si>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</si>
  <si>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</si>
  <si>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</si>
  <si>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</si>
  <si>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</si>
  <si>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</si>
  <si>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</si>
  <si>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</si>
  <si>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</si>
  <si>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</si>
  <si>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</si>
  <si>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</si>
  <si>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</si>
  <si>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</si>
  <si>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</si>
  <si>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</si>
  <si>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</si>
  <si>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</si>
  <si>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</si>
  <si>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</si>
  <si>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</si>
  <si>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</si>
  <si>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</si>
  <si>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</si>
  <si>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</si>
  <si>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</si>
  <si>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</si>
  <si>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</si>
  <si>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</si>
  <si>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</si>
  <si>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</si>
  <si>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</si>
  <si>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</si>
  <si>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</si>
  <si>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</si>
  <si>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</si>
  <si>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</si>
  <si>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</si>
  <si>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</si>
  <si>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</si>
  <si>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</si>
  <si>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</si>
  <si>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</si>
  <si>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</si>
  <si>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</si>
  <si>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</si>
  <si>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</si>
  <si>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</si>
  <si>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</si>
  <si>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</si>
  <si>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</si>
  <si>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</si>
  <si>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</si>
  <si>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</si>
  <si>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</si>
  <si>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</si>
  <si>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</si>
  <si>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</si>
  <si>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</si>
  <si>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</si>
  <si>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</si>
  <si>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</si>
  <si>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</si>
  <si>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</si>
  <si>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</si>
  <si>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</si>
  <si>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</si>
  <si>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</si>
  <si>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</si>
  <si>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</si>
  <si>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</si>
  <si>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</si>
  <si>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</si>
  <si>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</si>
  <si>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</si>
  <si>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</si>
  <si>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</si>
  <si>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</si>
  <si>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</si>
  <si>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</si>
  <si>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</si>
  <si>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</si>
  <si>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</si>
  <si>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</si>
  <si>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</si>
  <si>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</si>
  <si>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</si>
  <si>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</si>
  <si>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</si>
  <si>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</si>
  <si>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</si>
  <si>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</si>
  <si>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</si>
  <si>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</si>
  <si>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</si>
  <si>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</si>
  <si>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</si>
  <si>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</si>
  <si>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</si>
  <si>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</si>
  <si>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</si>
  <si>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</si>
  <si>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</si>
  <si>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</si>
  <si>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</si>
  <si>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</si>
  <si>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</si>
  <si>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</si>
  <si>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</si>
  <si>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</si>
  <si>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</si>
  <si>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</si>
  <si>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</si>
  <si>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</si>
  <si>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</si>
  <si>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</si>
  <si>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</si>
  <si>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</si>
  <si>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</si>
  <si>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</si>
  <si>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</si>
  <si>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</si>
  <si>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</si>
  <si>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</si>
  <si>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</si>
  <si>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</si>
  <si>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</si>
  <si>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</si>
  <si>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</si>
  <si>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</si>
  <si>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</si>
  <si>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</si>
  <si>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</si>
  <si>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</si>
  <si>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</si>
  <si>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</si>
  <si>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</si>
  <si>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</si>
  <si>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</si>
  <si>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</si>
  <si>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</si>
  <si>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</si>
  <si>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</si>
  <si>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</si>
  <si>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</si>
  <si>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</si>
  <si>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</si>
  <si>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</si>
  <si>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</si>
  <si>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</si>
  <si>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</si>
  <si>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</si>
  <si>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</si>
  <si>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</si>
  <si>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</si>
  <si>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</si>
  <si>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</si>
  <si>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</si>
  <si>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</si>
  <si>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</si>
  <si>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</si>
  <si>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</si>
  <si>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</si>
  <si>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</si>
  <si>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</si>
  <si>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</si>
  <si>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</si>
  <si>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</si>
  <si>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</si>
  <si>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</si>
  <si>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</si>
  <si>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</si>
  <si>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</si>
  <si>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</si>
  <si>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</si>
  <si>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</si>
  <si>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</si>
  <si>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</si>
  <si>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</si>
  <si>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</si>
  <si>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</si>
  <si>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</si>
  <si>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</si>
  <si>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</si>
  <si>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</si>
  <si>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</si>
  <si>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</si>
  <si>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</si>
  <si>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</si>
  <si>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</si>
  <si>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</si>
  <si>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</si>
  <si>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</si>
  <si>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</si>
  <si>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</si>
  <si>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</si>
  <si>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</si>
  <si>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</si>
  <si>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</si>
  <si>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</si>
  <si>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</si>
  <si>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</si>
  <si>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</si>
  <si>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</si>
  <si>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</si>
  <si>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</si>
  <si>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</si>
  <si>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</si>
  <si>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</si>
  <si>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</si>
  <si>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</si>
  <si>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</si>
  <si>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</si>
  <si>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</si>
  <si>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</si>
  <si>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</si>
  <si>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</si>
  <si>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</si>
  <si>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</si>
  <si>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</si>
  <si>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</si>
  <si>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</si>
  <si>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</si>
  <si>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</si>
  <si>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</si>
  <si>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</si>
  <si>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</si>
  <si>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</si>
  <si>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</si>
  <si>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</si>
  <si>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</si>
  <si>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</si>
  <si>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</si>
  <si>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</si>
  <si>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</si>
  <si>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</si>
  <si>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</si>
  <si>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</si>
  <si>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</si>
  <si>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</si>
  <si>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</si>
  <si>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</si>
  <si>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</si>
  <si>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</si>
  <si>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</si>
  <si>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</si>
  <si>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</si>
  <si>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</si>
  <si>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</si>
  <si>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</si>
  <si>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</si>
  <si>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</si>
  <si>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</si>
  <si>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</si>
  <si>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</si>
  <si>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</si>
  <si>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</si>
  <si>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</si>
  <si>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</si>
  <si>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</si>
  <si>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</si>
  <si>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</si>
  <si>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</si>
  <si>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</si>
  <si>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</si>
  <si>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</si>
  <si>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</si>
  <si>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</si>
  <si>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</si>
  <si>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</si>
  <si>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</si>
  <si>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</si>
  <si>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</si>
  <si>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</si>
  <si>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</si>
  <si>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</si>
  <si>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</si>
  <si>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</si>
  <si>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</si>
  <si>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</si>
  <si>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</si>
  <si>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</si>
  <si>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</si>
  <si>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</si>
  <si>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</si>
  <si>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</si>
  <si>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</si>
  <si>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</si>
  <si>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</si>
  <si>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</si>
  <si>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</si>
  <si>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</si>
  <si>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</si>
  <si>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</si>
  <si>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</si>
  <si>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</si>
  <si>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</si>
  <si>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</si>
  <si>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</si>
  <si>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</si>
  <si>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</si>
  <si>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</si>
  <si>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</si>
  <si>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</si>
  <si>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</si>
  <si>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</si>
  <si>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</si>
  <si>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</si>
  <si>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</si>
  <si>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</si>
  <si>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</si>
  <si>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</si>
  <si>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</si>
  <si>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</si>
  <si>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</si>
  <si>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</si>
  <si>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</si>
  <si>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</si>
  <si>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</si>
  <si>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</si>
  <si>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</si>
  <si>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</si>
  <si>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</si>
  <si>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</si>
  <si>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</si>
  <si>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</si>
  <si>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</si>
  <si>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</si>
  <si>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</si>
  <si>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</si>
  <si>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</si>
  <si>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</si>
  <si>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</si>
  <si>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</si>
  <si>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</si>
  <si>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</si>
  <si>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</si>
  <si>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</si>
  <si>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</si>
  <si>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</si>
  <si>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</si>
  <si>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</si>
  <si>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</si>
  <si>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</si>
  <si>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</si>
  <si>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</si>
  <si>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</si>
  <si>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</si>
  <si>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</si>
  <si>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</si>
  <si>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</si>
  <si>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</si>
  <si>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</si>
  <si>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</si>
  <si>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</si>
  <si>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</si>
  <si>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</si>
  <si>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</si>
  <si>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</si>
  <si>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</si>
  <si>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</si>
  <si>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</si>
  <si>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</si>
  <si>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</si>
  <si>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</si>
  <si>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</si>
  <si>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</si>
  <si>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</si>
  <si>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</si>
  <si>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</si>
  <si>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</si>
  <si>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</si>
  <si>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</si>
  <si>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</si>
  <si>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</si>
  <si>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</si>
  <si>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</si>
  <si>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</si>
  <si>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</si>
  <si>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</si>
  <si>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</si>
  <si>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</si>
  <si>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</si>
  <si>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</si>
  <si>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</si>
  <si>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</si>
  <si>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</si>
  <si>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</si>
  <si>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</si>
  <si>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</si>
  <si>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</si>
  <si>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</si>
  <si>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</si>
  <si>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</si>
  <si>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</si>
  <si>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</si>
  <si>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</si>
  <si>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</si>
  <si>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</si>
  <si>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</si>
  <si>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</si>
  <si>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</si>
  <si>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</si>
  <si>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</si>
  <si>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</si>
  <si>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</si>
  <si>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</si>
  <si>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</si>
  <si>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</si>
  <si>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</si>
  <si>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</si>
  <si>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</si>
  <si>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</si>
  <si>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</si>
  <si>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</si>
  <si>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</si>
  <si>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</si>
  <si>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</si>
  <si>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</si>
  <si>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</si>
  <si>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</si>
  <si>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</si>
  <si>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</si>
  <si>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</si>
  <si>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</si>
  <si>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</si>
  <si>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</si>
  <si>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</si>
  <si>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</si>
  <si>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</si>
  <si>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</si>
  <si>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</si>
  <si>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</si>
  <si>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</si>
  <si>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</si>
  <si>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</si>
  <si>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</si>
  <si>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</si>
  <si>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</si>
  <si>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</si>
  <si>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</si>
  <si>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</si>
  <si>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</si>
  <si>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</si>
  <si>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</si>
  <si>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</si>
  <si>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</si>
  <si>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</si>
  <si>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</si>
  <si>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</si>
  <si>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</si>
  <si>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</si>
  <si>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</si>
  <si>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</si>
  <si>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</si>
  <si>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</si>
  <si>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</si>
  <si>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</si>
  <si>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</si>
  <si>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</si>
  <si>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</si>
  <si>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</si>
  <si>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</si>
  <si>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</si>
  <si>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</si>
  <si>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</si>
  <si>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</si>
  <si>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</si>
  <si>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</si>
  <si>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</si>
  <si>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</si>
  <si>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</si>
  <si>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</si>
  <si>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</si>
  <si>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</si>
  <si>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</si>
  <si>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</si>
  <si>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</si>
  <si>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</si>
  <si>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</si>
  <si>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</si>
  <si>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</si>
  <si>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</si>
  <si>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</si>
  <si>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</si>
  <si>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</si>
  <si>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</si>
  <si>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</si>
  <si>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</si>
  <si>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</si>
  <si>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</si>
  <si>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</si>
  <si>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</si>
  <si>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</si>
  <si>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</si>
  <si>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</si>
  <si>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</si>
  <si>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</si>
  <si>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</si>
  <si>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</si>
  <si>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</si>
  <si>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</si>
  <si>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</si>
  <si>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</si>
  <si>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</si>
  <si>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</si>
  <si>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</si>
  <si>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</si>
  <si>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</si>
  <si>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</si>
  <si>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</si>
  <si>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</si>
  <si>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</si>
  <si>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</si>
  <si>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</si>
  <si>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</si>
  <si>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</si>
  <si>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</si>
  <si>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</si>
  <si>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</si>
  <si>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</si>
  <si>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</si>
  <si>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</si>
  <si>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</si>
  <si>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</si>
  <si>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</si>
  <si>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</si>
  <si>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</si>
  <si>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</si>
  <si>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</si>
  <si>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</si>
  <si>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</si>
  <si>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</si>
  <si>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</si>
  <si>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</si>
  <si>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</si>
  <si>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</si>
  <si>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</si>
  <si>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</si>
  <si>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</si>
  <si>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</si>
  <si>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</si>
  <si>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</si>
  <si>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</si>
  <si>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</si>
  <si>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</si>
  <si>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</si>
  <si>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</si>
  <si>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</si>
  <si>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</si>
  <si>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</si>
  <si>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</si>
  <si>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</si>
  <si>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</si>
  <si>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</si>
  <si>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</si>
  <si>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</si>
  <si>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</si>
  <si>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</si>
  <si>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</si>
  <si>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</si>
  <si>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</si>
  <si>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</si>
  <si>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</si>
  <si>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</si>
  <si>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</si>
  <si>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</si>
  <si>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</si>
  <si>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</si>
  <si>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</si>
  <si>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</si>
  <si>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</si>
  <si>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</si>
  <si>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</si>
  <si>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</si>
  <si>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</si>
  <si>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</si>
  <si>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</si>
  <si>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</si>
  <si>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</si>
  <si>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</si>
  <si>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</si>
  <si>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</si>
  <si>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</si>
  <si>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</si>
  <si>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</si>
  <si>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</si>
  <si>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</si>
  <si>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</si>
  <si>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</si>
  <si>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</si>
  <si>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</si>
  <si>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</si>
  <si>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</si>
  <si>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</si>
  <si>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</si>
  <si>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</si>
  <si>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</si>
  <si>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</si>
  <si>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</si>
  <si>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</si>
  <si>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</si>
  <si>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</si>
  <si>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</si>
  <si>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</si>
  <si>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</si>
  <si>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</si>
  <si>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</si>
  <si>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</si>
  <si>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</si>
  <si>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</si>
  <si>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</si>
  <si>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</si>
  <si>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</si>
  <si>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</si>
  <si>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</si>
  <si>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</si>
  <si>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</si>
  <si>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</si>
  <si>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</si>
  <si>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</si>
  <si>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</si>
  <si>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</si>
  <si>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</si>
  <si>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</si>
  <si>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</si>
  <si>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</si>
  <si>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</si>
  <si>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</si>
  <si>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</si>
  <si>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</si>
  <si>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</si>
  <si>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</si>
  <si>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</si>
  <si>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</si>
  <si>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</si>
  <si>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</si>
  <si>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</si>
  <si>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</si>
  <si>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</si>
  <si>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</si>
  <si>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</si>
  <si>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</si>
  <si>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</si>
  <si>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</si>
  <si>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</si>
  <si>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</si>
  <si>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</si>
  <si>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</si>
  <si>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</si>
  <si>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</si>
  <si>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</si>
  <si>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</si>
  <si>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</si>
  <si>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</si>
  <si>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</si>
  <si>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</si>
  <si>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</si>
  <si>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</si>
  <si>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</si>
  <si>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</si>
  <si>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</si>
  <si>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</si>
  <si>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</si>
  <si>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</si>
  <si>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</si>
  <si>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</si>
  <si>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</si>
  <si>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</si>
  <si>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</si>
  <si>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</si>
  <si>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</si>
  <si>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</si>
  <si>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</si>
  <si>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</si>
  <si>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</si>
  <si>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</si>
  <si>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</si>
  <si>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</si>
  <si>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</si>
  <si>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</si>
  <si>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</si>
  <si>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</si>
  <si>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</si>
  <si>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</si>
  <si>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</si>
  <si>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</si>
  <si>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</si>
  <si>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</si>
  <si>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</si>
  <si>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</si>
  <si>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</si>
  <si>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</si>
  <si>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</si>
  <si>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</si>
  <si>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</si>
  <si>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</si>
  <si>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</si>
  <si>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</si>
  <si>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</si>
  <si>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</si>
  <si>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</si>
  <si>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</si>
  <si>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</si>
  <si>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</si>
  <si>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</si>
  <si>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</si>
  <si>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</si>
  <si>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</si>
  <si>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</si>
  <si>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</si>
  <si>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</si>
  <si>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</si>
  <si>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</si>
  <si>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</si>
  <si>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</si>
  <si>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</si>
  <si>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</si>
  <si>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</si>
  <si>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</si>
  <si>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</si>
  <si>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</si>
  <si>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</si>
  <si>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</si>
  <si>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</si>
  <si>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</si>
  <si>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</si>
  <si>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</si>
  <si>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</si>
  <si>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</si>
  <si>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</si>
  <si>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</si>
  <si>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</si>
  <si>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</si>
  <si>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</si>
  <si>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</si>
  <si>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</si>
  <si>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</si>
  <si>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</si>
  <si>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</si>
  <si>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</si>
  <si>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</si>
  <si>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</si>
  <si>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</si>
  <si>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</si>
  <si>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</si>
  <si>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</si>
  <si>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</si>
  <si>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</si>
  <si>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</si>
  <si>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</si>
  <si>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</si>
  <si>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</si>
  <si>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</si>
  <si>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</si>
  <si>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</si>
  <si>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</si>
  <si>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</si>
  <si>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</si>
  <si>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</si>
  <si>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</si>
  <si>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</si>
  <si>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</si>
  <si>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</si>
  <si>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</si>
  <si>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</si>
  <si>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</si>
  <si>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</si>
  <si>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</si>
  <si>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</si>
  <si>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</si>
  <si>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</si>
  <si>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</si>
  <si>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</si>
  <si>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</si>
  <si>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</si>
  <si>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</si>
  <si>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</si>
  <si>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</si>
  <si>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</si>
  <si>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</si>
  <si>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</si>
  <si>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</si>
  <si>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</si>
  <si>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</si>
  <si>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</si>
  <si>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</si>
  <si>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</si>
  <si>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</si>
  <si>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</si>
  <si>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</si>
  <si>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</si>
  <si>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</si>
  <si>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</si>
  <si>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</si>
  <si>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</si>
  <si>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</si>
  <si>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</si>
  <si>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</si>
  <si>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</si>
  <si>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</si>
  <si>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</si>
  <si>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</si>
  <si>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</si>
  <si>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</si>
  <si>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</si>
  <si>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</si>
  <si>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</si>
  <si>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</si>
  <si>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</si>
  <si>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</si>
  <si>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</si>
  <si>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</si>
  <si>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</si>
  <si>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</si>
  <si>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</si>
  <si>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</si>
  <si>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</si>
  <si>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</si>
  <si>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</si>
  <si>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</si>
  <si>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</si>
  <si>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</si>
  <si>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</si>
  <si>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</si>
  <si>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</si>
  <si>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</si>
  <si>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</si>
  <si>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</si>
  <si>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</si>
  <si>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</si>
  <si>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</si>
  <si>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</si>
  <si>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</si>
  <si>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</si>
  <si>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</si>
  <si>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</si>
  <si>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</si>
  <si>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</si>
  <si>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</si>
  <si>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</si>
  <si>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</si>
  <si>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</si>
  <si>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</si>
  <si>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</si>
  <si>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</si>
  <si>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</si>
  <si>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</si>
  <si>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</si>
  <si>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</si>
  <si>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</si>
  <si>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</si>
  <si>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</si>
  <si>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</si>
  <si>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</si>
  <si>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</si>
  <si>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</si>
  <si>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</si>
  <si>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</si>
  <si>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</si>
  <si>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</si>
  <si>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</si>
  <si>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</si>
  <si>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</si>
  <si>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</si>
  <si>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</si>
  <si>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</si>
  <si>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</si>
  <si>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</si>
  <si>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</si>
  <si>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</si>
  <si>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</si>
  <si>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</si>
  <si>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</si>
  <si>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</si>
  <si>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</si>
  <si>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</si>
  <si>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</si>
  <si>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</si>
  <si>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</si>
  <si>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</si>
  <si>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</si>
  <si>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</si>
  <si>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</si>
  <si>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</si>
  <si>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</si>
  <si>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</si>
  <si>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</si>
  <si>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</si>
  <si>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</si>
  <si>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</si>
  <si>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</si>
  <si>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</si>
  <si>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</si>
  <si>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</si>
  <si>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</si>
  <si>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</si>
  <si>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</si>
  <si>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</si>
  <si>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</si>
  <si>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</si>
  <si>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</si>
  <si>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</si>
  <si>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</si>
  <si>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</si>
  <si>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</si>
  <si>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</si>
  <si>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</si>
  <si>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</si>
  <si>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</si>
  <si>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</si>
  <si>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</si>
  <si>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</si>
  <si>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</si>
  <si>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</si>
  <si>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</si>
  <si>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</si>
  <si>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</si>
  <si>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</si>
  <si>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</si>
  <si>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</si>
  <si>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</si>
  <si>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</si>
  <si>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</si>
  <si>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</si>
  <si>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</si>
  <si>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</si>
  <si>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</si>
  <si>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</si>
  <si>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</si>
  <si>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</si>
  <si>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</si>
  <si>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</si>
  <si>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</si>
  <si>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</si>
  <si>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</si>
  <si>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</si>
  <si>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</si>
  <si>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</si>
  <si>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</si>
  <si>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</si>
  <si>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</si>
  <si>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</si>
  <si>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</si>
  <si>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</si>
  <si>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</si>
  <si>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</si>
  <si>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</si>
  <si>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</si>
  <si>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</si>
  <si>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</si>
  <si>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</si>
  <si>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</si>
  <si>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</si>
  <si>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</si>
  <si>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</si>
  <si>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</si>
  <si>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</si>
  <si>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</si>
  <si>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</si>
  <si>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</si>
  <si>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</si>
  <si>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</si>
  <si>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</si>
  <si>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</si>
  <si>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</si>
  <si>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</si>
  <si>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</si>
  <si>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</si>
  <si>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</si>
  <si>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</si>
  <si>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</si>
  <si>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</si>
  <si>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</si>
  <si>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</si>
  <si>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</si>
  <si>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</si>
  <si>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</si>
  <si>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</si>
  <si>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</si>
  <si>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</si>
  <si>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</si>
  <si>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</si>
  <si>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</si>
  <si>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</si>
  <si>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</si>
  <si>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</si>
  <si>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</si>
  <si>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</si>
  <si>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</si>
  <si>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</si>
  <si>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</si>
  <si>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</si>
  <si>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</si>
  <si>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</si>
  <si>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</si>
  <si>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</si>
  <si>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</si>
  <si>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</si>
  <si>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</si>
  <si>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</si>
  <si>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</si>
  <si>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</si>
  <si>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</si>
  <si>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</si>
  <si>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</si>
  <si>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</si>
  <si>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</si>
  <si>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</si>
  <si>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</si>
  <si>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</si>
  <si>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</si>
  <si>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</si>
  <si>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</si>
  <si>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</si>
  <si>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</si>
  <si>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</si>
  <si>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</si>
  <si>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</si>
  <si>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</si>
  <si>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</si>
  <si>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</si>
  <si>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</si>
  <si>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</si>
  <si>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</si>
  <si>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</si>
  <si>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</si>
  <si>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</si>
  <si>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</si>
  <si>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</si>
  <si>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</si>
  <si>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</si>
  <si>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</si>
  <si>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</si>
  <si>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</si>
  <si>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</si>
  <si>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</si>
  <si>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</si>
  <si>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</si>
  <si>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</si>
  <si>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</si>
  <si>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</si>
  <si>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</si>
  <si>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</si>
  <si>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</si>
  <si>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</si>
  <si>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</si>
  <si>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</si>
  <si>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</si>
  <si>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</si>
  <si>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</si>
  <si>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</si>
  <si>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</si>
  <si>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</si>
  <si>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</si>
  <si>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</si>
  <si>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</si>
  <si>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</si>
  <si>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</si>
  <si>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</si>
  <si>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</si>
  <si>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</si>
  <si>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</si>
  <si>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</si>
  <si>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</si>
  <si>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</si>
  <si>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</si>
  <si>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</si>
  <si>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</si>
  <si>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</si>
  <si>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</si>
  <si>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</si>
  <si>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</si>
  <si>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</si>
  <si>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</si>
  <si>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</si>
  <si>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</si>
  <si>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</si>
  <si>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</si>
  <si>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</si>
  <si>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</si>
  <si>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</si>
  <si>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</si>
  <si>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</si>
  <si>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</si>
  <si>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</si>
  <si>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</si>
  <si>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</si>
  <si>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</si>
  <si>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</si>
  <si>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</si>
  <si>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</si>
  <si>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</si>
  <si>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</si>
  <si>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</si>
  <si>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</si>
  <si>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</si>
  <si>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</si>
  <si>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</si>
  <si>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</si>
  <si>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</si>
  <si>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</si>
  <si>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</si>
  <si>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</si>
  <si>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</si>
  <si>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</si>
  <si>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</si>
  <si>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</si>
  <si>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</si>
  <si>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</si>
  <si>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</si>
  <si>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</si>
  <si>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</si>
  <si>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</si>
  <si>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</si>
  <si>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</si>
  <si>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</si>
  <si>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</si>
  <si>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</si>
  <si>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</si>
  <si>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</si>
  <si>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</si>
  <si>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</si>
  <si>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</si>
  <si>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</si>
  <si>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</si>
  <si>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</si>
  <si>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</si>
  <si>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</si>
  <si>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</si>
  <si>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</si>
  <si>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</si>
  <si>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</si>
  <si>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</si>
  <si>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</si>
  <si>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</si>
  <si>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</si>
  <si>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</si>
  <si>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</si>
  <si>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</si>
  <si>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</si>
  <si>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</si>
  <si>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</si>
  <si>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</si>
  <si>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</si>
  <si>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</si>
  <si>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</si>
  <si>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</si>
  <si>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</si>
  <si>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</si>
  <si>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</si>
  <si>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</si>
  <si>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</si>
  <si>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</si>
  <si>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</si>
  <si>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</si>
  <si>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</si>
  <si>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</si>
  <si>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</si>
  <si>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</si>
  <si>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</si>
  <si>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</si>
  <si>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</si>
  <si>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</si>
  <si>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</si>
  <si>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</si>
  <si>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</si>
  <si>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</si>
  <si>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</si>
  <si>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</si>
  <si>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</si>
  <si>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</si>
  <si>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</si>
  <si>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</si>
  <si>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</si>
  <si>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</si>
  <si>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</si>
  <si>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</si>
  <si>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</si>
  <si>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</si>
  <si>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</si>
  <si>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</si>
  <si>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</si>
  <si>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</si>
  <si>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</si>
  <si>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</si>
  <si>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</si>
  <si>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</si>
  <si>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</si>
  <si>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</si>
  <si>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</si>
  <si>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</si>
  <si>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</si>
  <si>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</si>
  <si>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</si>
  <si>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</si>
  <si>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</si>
  <si>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</si>
  <si>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</si>
  <si>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</si>
  <si>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</si>
  <si>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</si>
  <si>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</si>
  <si>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</si>
  <si>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</si>
  <si>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</si>
  <si>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</si>
  <si>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</si>
  <si>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</si>
  <si>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</si>
  <si>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</si>
  <si>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</si>
  <si>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</si>
  <si>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</si>
  <si>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</si>
  <si>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</si>
  <si>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</si>
  <si>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</si>
  <si>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</si>
  <si>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</si>
  <si>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</si>
  <si>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</si>
  <si>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</si>
  <si>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</si>
  <si>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</si>
  <si>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</si>
  <si>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</si>
  <si>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</si>
  <si>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</si>
  <si>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</si>
  <si>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</si>
  <si>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</si>
  <si>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</si>
  <si>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</si>
  <si>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</si>
  <si>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</si>
  <si>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</si>
  <si>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</si>
  <si>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</si>
  <si>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</si>
  <si>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</si>
  <si>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</si>
  <si>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</si>
  <si>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</si>
  <si>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</si>
  <si>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</si>
  <si>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</si>
  <si>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</si>
  <si>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</si>
  <si>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</si>
  <si>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</si>
  <si>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</si>
  <si>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</si>
  <si>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</si>
  <si>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</si>
  <si>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</si>
  <si>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</si>
  <si>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</si>
  <si>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</si>
  <si>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</si>
  <si>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</si>
  <si>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</si>
  <si>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</si>
  <si>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</si>
  <si>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</si>
  <si>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</si>
  <si>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</si>
  <si>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</si>
  <si>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</si>
  <si>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</si>
  <si>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</si>
  <si>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</si>
  <si>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</si>
  <si>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</si>
  <si>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</si>
  <si>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</si>
  <si>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</si>
  <si>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</si>
  <si>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</si>
  <si>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</si>
  <si>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</si>
  <si>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</si>
  <si>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</si>
  <si>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</si>
  <si>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</si>
  <si>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</si>
  <si>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</si>
  <si>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</si>
  <si>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</si>
  <si>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</si>
  <si>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</si>
  <si>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</si>
  <si>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</si>
  <si>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</si>
  <si>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</si>
  <si>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</si>
  <si>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</si>
  <si>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</si>
  <si>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</si>
  <si>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</si>
  <si>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</si>
  <si>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</si>
  <si>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</si>
  <si>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</si>
  <si>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</si>
  <si>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</si>
  <si>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</si>
  <si>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</si>
  <si>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</si>
  <si>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</si>
  <si>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</si>
  <si>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</si>
  <si>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</si>
  <si>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</si>
  <si>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</si>
  <si>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</si>
  <si>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</si>
  <si>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</si>
  <si>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</si>
  <si>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</si>
  <si>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</si>
  <si>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</si>
  <si>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</si>
  <si>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</si>
  <si>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</si>
  <si>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</si>
  <si>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</si>
  <si>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</si>
  <si>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</si>
  <si>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</si>
  <si>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</si>
  <si>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</si>
  <si>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</si>
  <si>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</si>
  <si>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</si>
  <si>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</si>
  <si>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</si>
  <si>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</si>
  <si>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</si>
  <si>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</si>
  <si>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</si>
  <si>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</si>
  <si>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</si>
  <si>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</si>
  <si>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</si>
  <si>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</si>
  <si>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</si>
  <si>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</si>
  <si>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</si>
  <si>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</si>
  <si>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</si>
  <si>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</si>
  <si>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</si>
  <si>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</si>
  <si>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</si>
  <si>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</si>
  <si>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</si>
  <si>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</si>
  <si>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</si>
  <si>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</si>
  <si>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</si>
  <si>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</si>
  <si>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</si>
  <si>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</si>
  <si>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</si>
  <si>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</si>
  <si>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</si>
  <si>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</si>
  <si>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</si>
  <si>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</si>
  <si>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</si>
  <si>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</si>
  <si>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</si>
  <si>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</si>
  <si>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</si>
  <si>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</si>
  <si>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</si>
  <si>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</si>
  <si>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</si>
  <si>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</si>
  <si>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</si>
  <si>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</si>
  <si>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</si>
  <si>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</si>
  <si>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</si>
  <si>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</si>
  <si>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</si>
  <si>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</si>
  <si>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</si>
  <si>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</si>
  <si>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</si>
  <si>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</si>
  <si>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</si>
  <si>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</si>
  <si>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</si>
  <si>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</si>
  <si>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</si>
  <si>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</si>
  <si>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</si>
  <si>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</si>
  <si>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</si>
  <si>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</si>
  <si>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</si>
  <si>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</si>
  <si>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</si>
  <si>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</si>
  <si>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</si>
  <si>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</si>
  <si>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</si>
  <si>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</si>
  <si>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</si>
  <si>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</si>
  <si>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</si>
  <si>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</si>
  <si>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</si>
  <si>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</si>
  <si>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</si>
  <si>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</si>
  <si>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</si>
  <si>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</si>
  <si>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</si>
  <si>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</si>
  <si>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</si>
  <si>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</si>
  <si>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</si>
  <si>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</si>
  <si>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</si>
  <si>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</si>
  <si>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</si>
  <si>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</si>
  <si>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</si>
  <si>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</si>
  <si>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</si>
  <si>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</si>
  <si>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</si>
  <si>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</si>
  <si>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</si>
  <si>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</si>
  <si>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</si>
  <si>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</si>
  <si>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</si>
  <si>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</si>
  <si>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</si>
  <si>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</si>
  <si>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</si>
  <si>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</si>
  <si>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</si>
  <si>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</si>
  <si>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</si>
  <si>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</si>
  <si>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</si>
  <si>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</si>
  <si>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</si>
  <si>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</si>
  <si>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</si>
  <si>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</si>
  <si>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</si>
  <si>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</si>
  <si>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</si>
  <si>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</si>
  <si>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</si>
  <si>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</si>
  <si>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</si>
  <si>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</si>
  <si>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</si>
  <si>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</si>
  <si>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</si>
  <si>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</si>
  <si>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</si>
  <si>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</si>
  <si>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</si>
  <si>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</si>
  <si>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</si>
  <si>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</si>
  <si>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</si>
  <si>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</si>
  <si>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</si>
  <si>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</si>
  <si>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</si>
  <si>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</si>
  <si>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</si>
  <si>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</si>
  <si>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</si>
  <si>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</si>
  <si>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</si>
  <si>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</si>
  <si>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</si>
  <si>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</si>
  <si>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</si>
  <si>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</si>
  <si>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</si>
  <si>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</si>
  <si>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</si>
  <si>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</si>
  <si>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</si>
  <si>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</si>
  <si>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</si>
  <si>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</si>
  <si>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</si>
  <si>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</si>
  <si>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</si>
  <si>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</si>
  <si>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</si>
  <si>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</si>
  <si>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</si>
  <si>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</si>
  <si>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</si>
  <si>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</si>
  <si>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</si>
  <si>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</si>
  <si>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</si>
  <si>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</si>
  <si>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</si>
  <si>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</si>
  <si>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</si>
  <si>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</si>
  <si>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</si>
  <si>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</si>
  <si>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</si>
  <si>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</si>
  <si>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</si>
  <si>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</si>
  <si>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</si>
  <si>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</si>
  <si>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</si>
  <si>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</si>
  <si>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</si>
  <si>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</si>
  <si>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</si>
  <si>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</si>
  <si>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</si>
  <si>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</si>
  <si>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</si>
  <si>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</si>
  <si>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</si>
  <si>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</si>
  <si>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</si>
  <si>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</si>
  <si>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</si>
  <si>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</si>
  <si>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</si>
  <si>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</si>
  <si>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</si>
  <si>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</si>
  <si>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</si>
  <si>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</si>
  <si>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</si>
  <si>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</si>
  <si>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</si>
  <si>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</si>
  <si>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</si>
  <si>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</si>
  <si>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</si>
  <si>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</si>
  <si>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</si>
  <si>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</si>
  <si>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</si>
  <si>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</si>
  <si>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</si>
  <si>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</si>
  <si>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</si>
  <si>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</si>
  <si>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</si>
  <si>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</si>
  <si>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</si>
  <si>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</si>
  <si>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</si>
  <si>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</si>
  <si>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</si>
  <si>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</si>
  <si>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</si>
  <si>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</si>
  <si>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</si>
  <si>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</si>
  <si>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</si>
  <si>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</si>
  <si>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</si>
  <si>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</si>
  <si>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</si>
  <si>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</si>
  <si>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</si>
  <si>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</si>
  <si>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</si>
  <si>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</si>
  <si>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</si>
  <si>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</si>
  <si>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</si>
  <si>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</si>
  <si>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</si>
  <si>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</si>
  <si>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</si>
  <si>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</si>
  <si>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</si>
  <si>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</si>
  <si>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</si>
  <si>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</si>
  <si>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</si>
  <si>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</si>
  <si>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</si>
  <si>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</si>
  <si>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</si>
  <si>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</si>
  <si>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</si>
  <si>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</si>
  <si>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</si>
  <si>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</si>
  <si>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</si>
  <si>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</si>
  <si>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</si>
  <si>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</si>
  <si>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</si>
  <si>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</si>
  <si>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</si>
  <si>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</si>
  <si>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</si>
  <si>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</si>
  <si>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</si>
  <si>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</si>
  <si>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</si>
  <si>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</si>
  <si>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</si>
  <si>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</si>
  <si>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</si>
  <si>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</si>
  <si>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</si>
  <si>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</si>
  <si>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</si>
  <si>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</si>
  <si>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</si>
  <si>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</si>
  <si>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</si>
  <si>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</si>
  <si>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</si>
  <si>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</si>
  <si>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</si>
  <si>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</si>
  <si>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</si>
  <si>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</si>
  <si>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</si>
  <si>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</si>
  <si>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</si>
  <si>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</si>
  <si>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</si>
  <si>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</si>
  <si>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</si>
  <si>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</si>
  <si>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</si>
  <si>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</si>
  <si>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</si>
  <si>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</si>
  <si>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</si>
  <si>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</si>
  <si>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</si>
  <si>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</si>
  <si>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</si>
  <si>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</si>
  <si>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</si>
  <si>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</si>
  <si>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</si>
  <si>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</si>
  <si>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</si>
  <si>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</si>
  <si>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</si>
  <si>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</si>
  <si>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</si>
  <si>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</si>
  <si>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</si>
  <si>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</si>
  <si>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</si>
  <si>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</si>
  <si>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</si>
  <si>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</si>
  <si>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</si>
  <si>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</si>
  <si>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</si>
  <si>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</si>
  <si>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</si>
  <si>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</si>
  <si>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</si>
  <si>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</si>
  <si>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</si>
  <si>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</si>
  <si>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</si>
  <si>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</si>
  <si>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</si>
  <si>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</si>
  <si>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</si>
  <si>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</si>
  <si>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</si>
  <si>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</si>
  <si>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</si>
  <si>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</si>
  <si>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</si>
  <si>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</si>
  <si>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</si>
  <si>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</si>
  <si>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</si>
  <si>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</si>
  <si>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</si>
  <si>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</si>
  <si>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</si>
  <si>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</si>
  <si>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</si>
  <si>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</si>
  <si>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</si>
  <si>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</si>
  <si>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</si>
  <si>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</si>
  <si>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</si>
  <si>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</si>
  <si>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</si>
  <si>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</si>
  <si>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</si>
  <si>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</si>
  <si>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</si>
  <si>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</si>
  <si>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</si>
  <si>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</si>
  <si>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</si>
  <si>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</si>
  <si>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</si>
  <si>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</si>
  <si>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</si>
  <si>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</si>
  <si>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</si>
  <si>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</si>
  <si>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</si>
  <si>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</si>
  <si>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</si>
  <si>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</si>
  <si>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</si>
  <si>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</si>
  <si>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</si>
  <si>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</si>
  <si>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</si>
  <si>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</si>
  <si>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</si>
  <si>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</si>
  <si>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</si>
  <si>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</si>
  <si>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</si>
  <si>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</si>
  <si>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</si>
  <si>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</si>
  <si>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</si>
  <si>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</si>
  <si>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</si>
  <si>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</si>
  <si>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</si>
  <si>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</si>
  <si>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</si>
  <si>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</si>
  <si>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</si>
  <si>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</si>
  <si>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</si>
  <si>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</si>
  <si>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</si>
  <si>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</si>
  <si>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</si>
  <si>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</si>
  <si>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</si>
  <si>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</si>
  <si>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</si>
  <si>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</si>
  <si>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</si>
  <si>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</si>
  <si>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</si>
  <si>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</si>
  <si>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</si>
  <si>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</si>
  <si>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</si>
  <si>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</si>
  <si>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</si>
  <si>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</si>
  <si>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</si>
  <si>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</si>
  <si>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</si>
  <si>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</si>
  <si>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</si>
  <si>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</si>
  <si>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</si>
  <si>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</si>
  <si>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</si>
  <si>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</si>
  <si>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</si>
  <si>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</si>
  <si>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</si>
  <si>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</si>
  <si>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</si>
  <si>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</si>
  <si>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</si>
  <si>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</si>
  <si>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</si>
  <si>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</si>
  <si>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</si>
  <si>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</si>
  <si>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</si>
  <si>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</si>
  <si>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</si>
  <si>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</si>
  <si>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</si>
  <si>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</si>
  <si>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</si>
  <si>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</si>
  <si>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</si>
  <si>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</si>
  <si>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</si>
  <si>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</si>
  <si>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</si>
  <si>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</si>
  <si>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</si>
  <si>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</si>
  <si>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</si>
  <si>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</si>
  <si>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</si>
  <si>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</si>
  <si>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</si>
  <si>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</si>
  <si>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</si>
  <si>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</si>
  <si>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</si>
  <si>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</si>
  <si>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</si>
  <si>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</si>
  <si>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</si>
  <si>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</si>
  <si>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</si>
  <si>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</si>
  <si>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</si>
  <si>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</si>
  <si>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</si>
  <si>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</si>
  <si>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</si>
  <si>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</si>
  <si>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</si>
  <si>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</si>
  <si>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</si>
  <si>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</si>
  <si>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</si>
  <si>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</si>
  <si>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</si>
  <si>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</si>
  <si>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</si>
  <si>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</si>
  <si>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</si>
  <si>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</si>
  <si>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</si>
  <si>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</si>
  <si>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</si>
  <si>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</si>
  <si>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</si>
  <si>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</si>
  <si>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</si>
  <si>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</si>
  <si>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</si>
  <si>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</si>
  <si>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</si>
  <si>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</si>
  <si>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</si>
  <si>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</si>
  <si>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</si>
  <si>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</si>
  <si>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</si>
  <si>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</si>
  <si>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</si>
  <si>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</si>
  <si>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</si>
  <si>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</si>
  <si>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</si>
  <si>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</si>
  <si>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</si>
  <si>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</si>
  <si>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</si>
  <si>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</si>
  <si>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</si>
  <si>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</si>
  <si>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</si>
  <si>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</si>
  <si>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</si>
  <si>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</si>
  <si>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</si>
  <si>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</si>
  <si>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</si>
  <si>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</si>
  <si>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</si>
  <si>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</si>
  <si>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</si>
  <si>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</si>
  <si>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</si>
  <si>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</si>
  <si>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</si>
  <si>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</si>
  <si>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</si>
  <si>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</si>
  <si>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</si>
  <si>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</si>
  <si>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</si>
  <si>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</si>
  <si>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</si>
  <si>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</si>
  <si>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</si>
  <si>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</si>
  <si>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</si>
  <si>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</si>
  <si>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</si>
  <si>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</si>
  <si>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</si>
  <si>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</si>
  <si>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</si>
  <si>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</si>
  <si>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</si>
  <si>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</si>
  <si>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</si>
  <si>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</si>
  <si>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</si>
  <si>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</si>
  <si>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</si>
  <si>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</si>
  <si>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</si>
  <si>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</si>
  <si>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</si>
  <si>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</si>
  <si>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</si>
  <si>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</si>
  <si>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</si>
  <si>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</si>
  <si>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</si>
  <si>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</si>
  <si>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</si>
  <si>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</si>
  <si>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</si>
  <si>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</si>
  <si>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</si>
  <si>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</si>
  <si>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</si>
  <si>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</si>
  <si>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</si>
  <si>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</si>
  <si>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</si>
  <si>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</si>
  <si>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</si>
  <si>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</si>
  <si>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</si>
  <si>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</si>
  <si>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</si>
  <si>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</si>
  <si>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</si>
  <si>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</si>
  <si>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</si>
  <si>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</si>
  <si>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</si>
  <si>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</si>
  <si>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</si>
  <si>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</si>
  <si>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</si>
  <si>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</si>
  <si>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</si>
  <si>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</si>
  <si>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</si>
  <si>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</si>
  <si>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</si>
  <si>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</si>
  <si>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</si>
  <si>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</si>
  <si>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</si>
  <si>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</si>
  <si>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</si>
  <si>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</si>
  <si>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</si>
  <si>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</si>
  <si>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</si>
  <si>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</si>
  <si>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</si>
  <si>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</si>
  <si>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</si>
  <si>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</si>
  <si>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</si>
  <si>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</si>
  <si>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</si>
  <si>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</si>
  <si>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</si>
  <si>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</si>
  <si>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</si>
  <si>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</si>
  <si>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</si>
  <si>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</si>
  <si>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</si>
  <si>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</si>
  <si>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</si>
  <si>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</si>
  <si>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</si>
  <si>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</si>
  <si>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</si>
  <si>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</si>
  <si>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</si>
  <si>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</si>
  <si>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</si>
  <si>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</si>
  <si>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</si>
  <si>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</si>
  <si>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</si>
  <si>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</si>
  <si>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</si>
  <si>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</si>
  <si>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</si>
  <si>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</si>
  <si>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</si>
  <si>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</si>
  <si>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</si>
  <si>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</si>
  <si>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</si>
  <si>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</si>
  <si>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</si>
  <si>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</si>
  <si>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</si>
  <si>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</si>
  <si>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</si>
  <si>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</si>
  <si>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</si>
  <si>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</si>
  <si>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</si>
  <si>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</si>
  <si>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</si>
  <si>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</si>
  <si>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</si>
  <si>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</si>
  <si>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</si>
  <si>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</si>
  <si>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</si>
  <si>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</si>
  <si>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</si>
  <si>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</si>
  <si>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</si>
  <si>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</si>
  <si>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</si>
  <si>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</si>
  <si>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</si>
  <si>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</si>
  <si>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</si>
  <si>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</si>
  <si>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</si>
  <si>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</si>
  <si>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</si>
  <si>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</si>
  <si>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</si>
  <si>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</si>
  <si>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</si>
  <si>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</si>
  <si>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</si>
  <si>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</si>
  <si>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</si>
  <si>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</si>
  <si>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</si>
  <si>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</si>
  <si>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</si>
  <si>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</si>
  <si>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</si>
  <si>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</si>
  <si>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</si>
  <si>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</si>
  <si>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</si>
  <si>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</si>
  <si>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</si>
  <si>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</si>
  <si>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</si>
  <si>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</si>
  <si>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</si>
  <si>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</si>
  <si>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</si>
  <si>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</si>
  <si>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</si>
  <si>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</si>
  <si>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</si>
  <si>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</si>
  <si>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</si>
  <si>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</si>
  <si>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</si>
  <si>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</si>
  <si>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</si>
  <si>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</si>
  <si>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</si>
  <si>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</si>
  <si>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</si>
  <si>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</si>
  <si>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</si>
  <si>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</si>
  <si>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</si>
  <si>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</si>
  <si>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</si>
  <si>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</si>
  <si>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</si>
  <si>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</si>
  <si>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</si>
  <si>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</si>
  <si>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</si>
  <si>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</si>
  <si>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</si>
  <si>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</si>
  <si>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</si>
  <si>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</si>
  <si>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</si>
  <si>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</si>
  <si>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</si>
  <si>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</si>
  <si>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</si>
  <si>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</si>
  <si>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</si>
  <si>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</si>
  <si>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</si>
  <si>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</si>
  <si>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</si>
  <si>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</si>
  <si>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</si>
  <si>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</si>
  <si>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</si>
  <si>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</si>
  <si>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</si>
  <si>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</si>
  <si>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</si>
  <si>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</si>
  <si>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</si>
  <si>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</si>
  <si>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</si>
  <si>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</si>
  <si>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</si>
  <si>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</si>
  <si>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</si>
  <si>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</si>
  <si>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</si>
  <si>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</si>
  <si>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</si>
  <si>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</si>
  <si>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</si>
  <si>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</si>
  <si>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</si>
  <si>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</si>
  <si>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</si>
  <si>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</si>
  <si>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</si>
  <si>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</si>
  <si>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</si>
  <si>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</si>
  <si>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</si>
  <si>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</si>
  <si>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</si>
  <si>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</si>
  <si>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</si>
  <si>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</si>
  <si>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</si>
  <si>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</si>
  <si>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</si>
  <si>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</si>
  <si>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</si>
  <si>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</si>
  <si>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</si>
  <si>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</si>
  <si>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</si>
  <si>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</si>
  <si>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</si>
  <si>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</si>
  <si>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</si>
  <si>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</si>
  <si>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</si>
  <si>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</si>
  <si>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</si>
  <si>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</si>
  <si>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</si>
  <si>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</si>
  <si>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</si>
  <si>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</si>
  <si>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</si>
  <si>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</si>
  <si>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</si>
  <si>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</si>
  <si>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</si>
  <si>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</si>
  <si>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</si>
  <si>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</si>
  <si>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</si>
  <si>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</si>
  <si>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</si>
  <si>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</si>
  <si>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</si>
  <si>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</si>
  <si>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</si>
  <si>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</si>
  <si>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</si>
  <si>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</si>
  <si>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</si>
  <si>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</si>
  <si>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</si>
  <si>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</si>
  <si>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</si>
  <si>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</si>
  <si>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</si>
  <si>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</si>
  <si>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</si>
  <si>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</si>
  <si>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</si>
  <si>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</si>
  <si>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</si>
  <si>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</si>
  <si>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</si>
  <si>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</si>
  <si>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</si>
  <si>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</si>
  <si>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</si>
  <si>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</si>
  <si>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</si>
  <si>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</si>
  <si>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</si>
  <si>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</si>
  <si>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</si>
  <si>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</si>
  <si>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</si>
  <si>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</si>
  <si>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</si>
  <si>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</si>
  <si>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</si>
  <si>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</si>
  <si>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</si>
  <si>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</si>
  <si>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</si>
  <si>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</si>
  <si>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</si>
  <si>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</si>
  <si>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</si>
  <si>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</si>
  <si>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</si>
  <si>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</si>
  <si>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</si>
  <si>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</si>
  <si>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</si>
  <si>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</si>
  <si>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</si>
  <si>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</si>
  <si>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</si>
  <si>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</si>
  <si>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</si>
  <si>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</si>
  <si>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</si>
  <si>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</si>
  <si>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</si>
  <si>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</si>
  <si>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</si>
  <si>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</si>
  <si>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</si>
  <si>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</si>
  <si>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</si>
  <si>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</si>
  <si>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</si>
  <si>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</si>
  <si>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</si>
  <si>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</si>
  <si>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</si>
  <si>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</si>
  <si>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</si>
  <si>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</si>
  <si>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</si>
  <si>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</si>
  <si>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</si>
  <si>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</si>
  <si>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</si>
  <si>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</si>
  <si>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</si>
  <si>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</si>
  <si>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</si>
  <si>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</si>
  <si>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</si>
  <si>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</si>
  <si>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</si>
  <si>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</si>
  <si>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</si>
  <si>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</si>
  <si>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</si>
  <si>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</si>
  <si>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</si>
  <si>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</si>
  <si>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</si>
  <si>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</si>
  <si>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</si>
  <si>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</si>
  <si>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</si>
  <si>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</si>
  <si>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</si>
  <si>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</si>
  <si>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</si>
  <si>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</si>
  <si>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</si>
  <si>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</si>
  <si>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</si>
  <si>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</si>
  <si>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</si>
  <si>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</si>
  <si>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</si>
  <si>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</si>
  <si>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</si>
  <si>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</si>
  <si>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</si>
  <si>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</si>
  <si>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</si>
  <si>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</si>
  <si>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</si>
  <si>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</si>
  <si>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</si>
  <si>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</si>
  <si>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</si>
  <si>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</si>
  <si>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</si>
  <si>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</si>
  <si>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</si>
  <si>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</si>
  <si>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</si>
  <si>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</si>
  <si>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</si>
  <si>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</si>
  <si>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</si>
  <si>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</si>
  <si>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</si>
  <si>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</si>
  <si>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</si>
  <si>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</si>
  <si>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</si>
  <si>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</si>
  <si>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</si>
  <si>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</si>
  <si>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</si>
  <si>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</si>
  <si>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</si>
  <si>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</si>
  <si>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</si>
  <si>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</si>
  <si>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</si>
  <si>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</si>
  <si>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</si>
  <si>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</si>
  <si>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</si>
  <si>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</si>
  <si>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</si>
  <si>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</si>
  <si>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</si>
  <si>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</si>
  <si>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</si>
  <si>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</si>
  <si>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</si>
  <si>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</si>
  <si>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</si>
  <si>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</si>
  <si>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</si>
  <si>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</si>
  <si>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</si>
  <si>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</si>
  <si>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</si>
  <si>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</si>
  <si>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</si>
  <si>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</si>
  <si>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</si>
  <si>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</si>
  <si>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</si>
  <si>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</si>
  <si>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</si>
  <si>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</si>
  <si>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</si>
  <si>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</si>
  <si>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</si>
  <si>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</si>
  <si>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</si>
  <si>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</si>
  <si>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</si>
  <si>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</si>
  <si>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</si>
  <si>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</si>
  <si>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</si>
  <si>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</si>
  <si>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</si>
  <si>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</si>
  <si>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</si>
  <si>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</si>
  <si>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</si>
  <si>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</si>
  <si>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</si>
  <si>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</si>
  <si>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</si>
  <si>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</si>
  <si>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</si>
  <si>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</si>
  <si>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</si>
  <si>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</si>
  <si>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</si>
  <si>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</si>
  <si>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</si>
  <si>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</si>
  <si>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</si>
  <si>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</si>
  <si>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</si>
  <si>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</si>
  <si>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</si>
  <si>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</si>
  <si>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</si>
  <si>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</si>
  <si>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</si>
  <si>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</si>
  <si>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</si>
  <si>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</si>
  <si>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</si>
  <si>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</si>
  <si>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</si>
  <si>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</si>
  <si>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</si>
  <si>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</si>
  <si>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</si>
  <si>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</si>
  <si>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</si>
  <si>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</si>
  <si>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</si>
  <si>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</si>
  <si>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</si>
  <si>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</si>
  <si>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</si>
  <si>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</si>
  <si>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</si>
  <si>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</si>
  <si>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</si>
  <si>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</si>
  <si>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</si>
  <si>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</si>
  <si>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</si>
  <si>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</si>
  <si>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</si>
  <si>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</si>
  <si>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</si>
  <si>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</si>
  <si>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</si>
  <si>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</si>
  <si>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</si>
  <si>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</si>
  <si>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</si>
  <si>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</si>
  <si>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</si>
  <si>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</si>
  <si>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</si>
  <si>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</si>
  <si>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</si>
  <si>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</si>
  <si>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</si>
  <si>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</si>
  <si>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</si>
  <si>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</si>
  <si>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</si>
  <si>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</si>
  <si>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</si>
  <si>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</si>
  <si>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</si>
  <si>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</si>
  <si>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</si>
  <si>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</si>
  <si>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</si>
  <si>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</si>
  <si>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</si>
  <si>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</si>
  <si>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</si>
  <si>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</si>
  <si>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</si>
  <si>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</si>
  <si>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</si>
  <si>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</si>
  <si>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</si>
  <si>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</si>
  <si>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</si>
  <si>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</si>
  <si>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</si>
  <si>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</si>
  <si>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</si>
  <si>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</si>
  <si>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</si>
  <si>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</si>
  <si>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</si>
  <si>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</si>
  <si>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</si>
  <si>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</si>
  <si>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</si>
  <si>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</si>
  <si>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</si>
  <si>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</si>
  <si>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</si>
  <si>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</si>
  <si>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</si>
  <si>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</si>
  <si>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</si>
  <si>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</si>
  <si>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</si>
  <si>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</si>
  <si>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</si>
  <si>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</si>
  <si>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</si>
  <si>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</si>
  <si>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</si>
  <si>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</si>
  <si>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</si>
  <si>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</si>
  <si>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</si>
  <si>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</si>
  <si>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</si>
  <si>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</si>
  <si>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</si>
  <si>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</si>
  <si>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</si>
  <si>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</si>
  <si>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</si>
  <si>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</si>
  <si>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</si>
  <si>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</si>
  <si>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</si>
  <si>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</si>
  <si>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</si>
  <si>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</si>
  <si>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</si>
  <si>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</si>
  <si>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</si>
  <si>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</si>
  <si>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</si>
  <si>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</si>
  <si>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</si>
  <si>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</si>
  <si>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</si>
  <si>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</si>
  <si>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</si>
  <si>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</si>
  <si>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</si>
  <si>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</si>
  <si>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</si>
  <si>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</si>
  <si>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</si>
  <si>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</si>
  <si>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</si>
  <si>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</si>
  <si>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</si>
  <si>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</si>
  <si>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</si>
  <si>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</si>
  <si>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</si>
  <si>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</si>
  <si>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</si>
  <si>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</si>
  <si>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</si>
  <si>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</si>
  <si>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</si>
  <si>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</si>
  <si>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</si>
  <si>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</si>
  <si>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</si>
  <si>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</si>
  <si>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</si>
  <si>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</si>
  <si>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</si>
  <si>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</si>
  <si>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</si>
  <si>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</si>
  <si>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</si>
  <si>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</si>
  <si>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</si>
  <si>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</si>
  <si>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</si>
  <si>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</si>
  <si>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</si>
  <si>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</si>
  <si>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</si>
  <si>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</si>
  <si>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</si>
  <si>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</si>
  <si>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</si>
  <si>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</si>
  <si>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</si>
  <si>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</si>
  <si>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</si>
  <si>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</si>
  <si>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</si>
  <si>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</si>
  <si>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</si>
  <si>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</si>
  <si>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</si>
  <si>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</si>
  <si>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</si>
  <si>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</si>
  <si>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</si>
  <si>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</si>
  <si>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</si>
  <si>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</si>
  <si>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</si>
  <si>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</si>
  <si>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</si>
  <si>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</si>
  <si>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</si>
  <si>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</si>
  <si>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</si>
  <si>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</si>
  <si>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</si>
  <si>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</si>
  <si>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</si>
  <si>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</si>
  <si>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</si>
  <si>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</si>
  <si>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</si>
  <si>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</si>
  <si>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</si>
  <si>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</si>
  <si>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</si>
  <si>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</si>
  <si>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</si>
  <si>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</si>
  <si>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</si>
  <si>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</si>
  <si>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</si>
  <si>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</si>
  <si>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</si>
  <si>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</si>
  <si>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</si>
  <si>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</si>
  <si>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</si>
  <si>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</si>
  <si>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</si>
  <si>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</si>
  <si>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</si>
  <si>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</si>
  <si>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</si>
  <si>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</si>
  <si>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</si>
  <si>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</si>
  <si>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</si>
  <si>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</si>
  <si>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</si>
  <si>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</si>
  <si>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</si>
  <si>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</si>
  <si>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</si>
  <si>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</si>
  <si>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</si>
  <si>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</si>
  <si>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</si>
  <si>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</si>
  <si>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</si>
  <si>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</si>
  <si>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</si>
  <si>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</si>
  <si>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</si>
  <si>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</si>
  <si>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</si>
  <si>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</si>
  <si>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</si>
  <si>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</si>
  <si>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</si>
  <si>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</si>
  <si>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</si>
  <si>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</si>
  <si>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</si>
  <si>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</si>
  <si>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</si>
  <si>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</si>
  <si>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</si>
  <si>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</si>
  <si>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</si>
  <si>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</si>
  <si>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</si>
  <si>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</si>
  <si>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</si>
  <si>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</si>
  <si>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</si>
  <si>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</si>
  <si>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</si>
  <si>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</si>
  <si>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</si>
  <si>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</si>
  <si>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</si>
  <si>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</si>
  <si>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</si>
  <si>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</si>
  <si>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</si>
  <si>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</si>
  <si>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</si>
  <si>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</si>
  <si>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</si>
  <si>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</si>
  <si>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</si>
  <si>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</si>
  <si>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</si>
  <si>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</si>
  <si>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</si>
  <si>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</si>
  <si>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</si>
  <si>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</si>
  <si>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</si>
  <si>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</si>
  <si>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</si>
  <si>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</si>
  <si>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</si>
  <si>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</si>
  <si>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</si>
  <si>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</si>
  <si>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</si>
  <si>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</si>
  <si>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</si>
  <si>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</si>
  <si>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</si>
  <si>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</si>
  <si>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</si>
  <si>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</si>
  <si>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</si>
  <si>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</si>
  <si>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</si>
  <si>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</si>
  <si>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</si>
  <si>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</si>
  <si>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</si>
  <si>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</si>
  <si>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</si>
  <si>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</si>
  <si>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</si>
  <si>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</si>
  <si>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</si>
  <si>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</si>
  <si>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</si>
  <si>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</si>
  <si>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</si>
  <si>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</si>
  <si>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</si>
  <si>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</si>
  <si>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</si>
  <si>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</si>
  <si>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</si>
  <si>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</si>
  <si>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</si>
  <si>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</si>
  <si>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</si>
  <si>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</si>
  <si>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</si>
  <si>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</si>
  <si>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</si>
  <si>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</si>
  <si>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</si>
  <si>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</si>
  <si>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</si>
  <si>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</si>
  <si>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</si>
  <si>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</si>
  <si>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</si>
  <si>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</si>
  <si>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</si>
  <si>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</si>
  <si>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</si>
  <si>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</si>
  <si>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</si>
  <si>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</si>
  <si>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</si>
  <si>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</si>
  <si>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</si>
  <si>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</si>
  <si>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</si>
  <si>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</si>
  <si>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</si>
  <si>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</si>
  <si>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</si>
  <si>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</si>
  <si>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</si>
  <si>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</si>
  <si>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</si>
  <si>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</si>
  <si>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</si>
  <si>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</si>
  <si>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</si>
  <si>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</si>
  <si>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</si>
  <si>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</si>
  <si>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</si>
  <si>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</si>
  <si>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</si>
  <si>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</si>
  <si>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</si>
  <si>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</si>
  <si>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</si>
  <si>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</si>
  <si>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</si>
  <si>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</si>
  <si>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</si>
  <si>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</si>
  <si>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</si>
  <si>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</si>
  <si>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</si>
  <si>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</si>
  <si>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</si>
  <si>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</si>
  <si>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</si>
  <si>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</si>
  <si>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</si>
  <si>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</si>
  <si>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</si>
  <si>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</si>
  <si>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</si>
  <si>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</si>
  <si>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</si>
  <si>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</si>
  <si>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</si>
  <si>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</si>
  <si>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</si>
  <si>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</si>
  <si>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</si>
  <si>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</si>
  <si>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</si>
  <si>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</si>
  <si>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</si>
  <si>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</si>
  <si>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</si>
  <si>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</si>
  <si>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</si>
  <si>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</si>
  <si>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</si>
  <si>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</si>
  <si>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</si>
  <si>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</si>
  <si>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</si>
  <si>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</si>
  <si>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</si>
  <si>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</si>
  <si>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</si>
  <si>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</si>
  <si>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</si>
  <si>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</si>
  <si>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</si>
  <si>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</si>
  <si>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</si>
  <si>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</si>
  <si>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</si>
  <si>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</si>
  <si>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</si>
  <si>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</si>
  <si>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</si>
  <si>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</si>
  <si>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</si>
  <si>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</si>
  <si>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</si>
  <si>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</si>
  <si>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</si>
  <si>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</si>
  <si>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</si>
  <si>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</si>
  <si>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</si>
  <si>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</si>
  <si>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</si>
  <si>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</si>
  <si>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</si>
  <si>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</si>
  <si>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</si>
  <si>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</si>
  <si>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</si>
  <si>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</si>
  <si>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</si>
  <si>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</si>
  <si>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</si>
  <si>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</si>
  <si>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</si>
  <si>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</si>
  <si>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</si>
  <si>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</si>
  <si>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</si>
  <si>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</si>
  <si>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</si>
  <si>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</si>
  <si>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</si>
  <si>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</si>
  <si>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</si>
  <si>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</si>
  <si>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</si>
  <si>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</si>
  <si>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</si>
  <si>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</si>
  <si>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</si>
  <si>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</si>
  <si>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</si>
  <si>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</si>
  <si>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</si>
  <si>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</si>
  <si>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</si>
  <si>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</si>
  <si>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</si>
  <si>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</si>
  <si>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</si>
  <si>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</si>
  <si>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</si>
  <si>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</si>
  <si>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</si>
  <si>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</si>
  <si>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</si>
  <si>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</si>
  <si>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</si>
  <si>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</si>
  <si>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</si>
  <si>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</si>
  <si>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</si>
  <si>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</si>
  <si>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</si>
  <si>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</si>
  <si>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</si>
  <si>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</si>
  <si>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</si>
  <si>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</si>
  <si>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</si>
  <si>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</si>
  <si>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</si>
  <si>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</si>
  <si>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</si>
  <si>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</si>
  <si>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</si>
  <si>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</si>
  <si>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</si>
  <si>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</si>
  <si>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</si>
  <si>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</si>
  <si>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</si>
  <si>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</si>
  <si>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</si>
  <si>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</si>
  <si>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</si>
  <si>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</si>
  <si>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</si>
  <si>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</si>
  <si>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</si>
  <si>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</si>
  <si>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</si>
  <si>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</si>
  <si>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</si>
  <si>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</si>
  <si>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</si>
  <si>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</si>
  <si>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</si>
  <si>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</si>
  <si>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</si>
  <si>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</si>
  <si>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</si>
  <si>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</si>
  <si>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</si>
  <si>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</si>
  <si>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</si>
  <si>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</si>
  <si>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</si>
  <si>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</si>
  <si>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</si>
  <si>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</si>
  <si>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</si>
  <si>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</si>
  <si>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</si>
  <si>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</si>
  <si>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</si>
  <si>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</si>
  <si>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</si>
  <si>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</si>
  <si>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</si>
  <si>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</si>
  <si>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</si>
  <si>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</si>
  <si>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</si>
  <si>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</si>
  <si>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</si>
  <si>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</si>
  <si>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</si>
  <si>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</si>
  <si>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</si>
  <si>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</si>
  <si>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</si>
  <si>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</si>
  <si>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</si>
  <si>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</si>
  <si>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</si>
  <si>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</si>
  <si>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</si>
  <si>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</si>
  <si>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</si>
  <si>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</si>
  <si>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</si>
  <si>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</si>
  <si>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</si>
  <si>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</si>
  <si>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</si>
  <si>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</si>
  <si>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</si>
  <si>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</si>
  <si>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</si>
  <si>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</si>
  <si>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</si>
  <si>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</si>
  <si>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</si>
  <si>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</si>
  <si>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</si>
  <si>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</si>
  <si>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</si>
  <si>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</si>
  <si>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</si>
  <si>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</si>
  <si>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</si>
  <si>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</si>
  <si>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</si>
  <si>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</si>
  <si>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</si>
  <si>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</si>
  <si>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</si>
  <si>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</si>
  <si>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</si>
  <si>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</si>
  <si>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</si>
  <si>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</si>
  <si>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</si>
  <si>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</si>
  <si>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</si>
  <si>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</si>
  <si>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</si>
  <si>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</si>
  <si>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</si>
  <si>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</si>
  <si>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</si>
  <si>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</si>
  <si>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</si>
  <si>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</si>
  <si>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</si>
  <si>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</si>
  <si>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</si>
  <si>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</si>
  <si>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</si>
  <si>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</si>
  <si>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</si>
  <si>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</si>
  <si>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</si>
  <si>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</si>
  <si>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</si>
  <si>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</si>
  <si>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</si>
  <si>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</si>
  <si>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</si>
  <si>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</si>
  <si>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</si>
  <si>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</si>
  <si>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</si>
  <si>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</si>
  <si>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</si>
  <si>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</si>
  <si>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</si>
  <si>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</si>
  <si>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</si>
  <si>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</si>
  <si>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</si>
  <si>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</si>
  <si>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</si>
  <si>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</si>
  <si>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</si>
  <si>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</si>
  <si>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</si>
  <si>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</si>
  <si>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</si>
  <si>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</si>
  <si>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</si>
  <si>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</si>
  <si>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</si>
  <si>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</si>
  <si>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</si>
  <si>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</si>
  <si>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</si>
  <si>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</si>
  <si>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</si>
  <si>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</si>
  <si>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</si>
  <si>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</si>
  <si>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</si>
  <si>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</si>
  <si>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</si>
  <si>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</si>
  <si>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</si>
  <si>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</si>
  <si>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</si>
  <si>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</si>
  <si>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</si>
  <si>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</si>
  <si>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</si>
  <si>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</si>
  <si>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</si>
  <si>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</si>
  <si>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</si>
  <si>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</si>
  <si>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</si>
  <si>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</si>
  <si>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</si>
  <si>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</si>
  <si>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</si>
  <si>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</si>
  <si>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</si>
  <si>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</si>
  <si>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</si>
  <si>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</si>
  <si>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</si>
  <si>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</si>
  <si>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</si>
  <si>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</si>
  <si>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</si>
  <si>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</si>
  <si>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</si>
  <si>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</si>
  <si>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</si>
  <si>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</si>
  <si>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</si>
  <si>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</si>
  <si>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</si>
  <si>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</si>
  <si>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</si>
  <si>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</si>
  <si>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</si>
  <si>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</si>
  <si>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</si>
  <si>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</si>
  <si>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</si>
  <si>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</si>
  <si>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</si>
  <si>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</si>
  <si>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</si>
  <si>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</si>
  <si>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</si>
  <si>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</si>
  <si>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</si>
  <si>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</si>
  <si>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</si>
  <si>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</si>
  <si>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</si>
  <si>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</si>
  <si>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</si>
  <si>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</si>
  <si>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</si>
  <si>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</si>
  <si>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</si>
  <si>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</si>
  <si>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</si>
  <si>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</si>
  <si>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</si>
  <si>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</si>
  <si>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</si>
  <si>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</si>
  <si>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</si>
  <si>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</si>
  <si>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</si>
  <si>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</si>
  <si>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</si>
  <si>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</si>
  <si>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</si>
  <si>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</si>
  <si>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</si>
  <si>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</si>
  <si>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</si>
  <si>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</si>
  <si>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</si>
  <si>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</si>
  <si>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</si>
  <si>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</si>
  <si>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</si>
  <si>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</si>
  <si>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</si>
  <si>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</si>
  <si>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</si>
  <si>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</si>
  <si>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</si>
  <si>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</si>
  <si>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</si>
  <si>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</si>
  <si>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</si>
  <si>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</si>
  <si>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</si>
  <si>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</si>
  <si>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</si>
  <si>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</si>
  <si>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</si>
  <si>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</si>
  <si>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</si>
  <si>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</si>
  <si>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</si>
  <si>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</si>
  <si>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</si>
  <si>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</si>
  <si>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</si>
  <si>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</si>
  <si>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</si>
  <si>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</si>
  <si>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</si>
  <si>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</si>
  <si>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</si>
  <si>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</si>
  <si>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</si>
  <si>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</si>
  <si>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</si>
  <si>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</si>
  <si>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</si>
  <si>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</si>
  <si>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</si>
  <si>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</si>
  <si>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</si>
  <si>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</si>
  <si>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</si>
  <si>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</si>
  <si>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</si>
  <si>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</si>
  <si>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</si>
  <si>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</si>
  <si>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</si>
  <si>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</si>
  <si>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</si>
  <si>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</si>
  <si>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</si>
  <si>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</si>
  <si>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</si>
  <si>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</si>
  <si>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</si>
  <si>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</si>
  <si>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</si>
  <si>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</si>
  <si>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</si>
  <si>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</si>
  <si>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</si>
  <si>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</si>
  <si>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</si>
  <si>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</si>
  <si>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</si>
  <si>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</si>
  <si>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</si>
  <si>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</si>
  <si>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</si>
  <si>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</si>
  <si>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</si>
  <si>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</si>
  <si>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</si>
  <si>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</si>
  <si>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</si>
  <si>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</si>
  <si>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</si>
  <si>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</si>
  <si>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</si>
  <si>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</si>
  <si>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</si>
  <si>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</si>
  <si>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</si>
  <si>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</si>
  <si>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</si>
  <si>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</si>
  <si>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</si>
  <si>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</si>
  <si>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</si>
  <si>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</si>
  <si>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</si>
  <si>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</si>
  <si>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</si>
  <si>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</si>
  <si>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</si>
  <si>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</si>
  <si>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</si>
  <si>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</si>
  <si>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</si>
  <si>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</si>
  <si>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</si>
  <si>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</si>
  <si>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</si>
  <si>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</si>
  <si>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</si>
  <si>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</si>
  <si>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</si>
  <si>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</si>
  <si>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</si>
  <si>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</si>
  <si>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</si>
  <si>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</si>
  <si>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</si>
  <si>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</si>
  <si>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</si>
  <si>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</si>
  <si>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</si>
  <si>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</si>
  <si>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</si>
  <si>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</si>
  <si>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</si>
  <si>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</si>
  <si>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</si>
  <si>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</si>
  <si>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</si>
  <si>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</si>
  <si>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</si>
  <si>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</si>
  <si>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</si>
  <si>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</si>
  <si>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</si>
  <si>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</si>
  <si>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</si>
  <si>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</si>
  <si>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</si>
  <si>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</si>
  <si>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</si>
  <si>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</si>
  <si>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</si>
  <si>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</si>
  <si>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</si>
  <si>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</si>
  <si>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</si>
  <si>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</si>
  <si>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</si>
  <si>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</si>
  <si>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</si>
  <si>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</si>
  <si>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</si>
  <si>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</si>
  <si>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</si>
  <si>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</si>
  <si>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</si>
  <si>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</si>
  <si>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</si>
  <si>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</si>
  <si>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</si>
  <si>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</si>
  <si>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</si>
  <si>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</si>
  <si>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</si>
  <si>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</si>
  <si>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</si>
  <si>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</si>
  <si>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</si>
  <si>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</si>
  <si>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</si>
  <si>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</si>
  <si>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</si>
  <si>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</si>
  <si>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</si>
  <si>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</si>
  <si>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</si>
  <si>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</si>
  <si>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</si>
  <si>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</si>
  <si>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</si>
  <si>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</si>
  <si>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</si>
  <si>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</si>
  <si>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</si>
  <si>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</si>
  <si>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</si>
  <si>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</si>
  <si>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</si>
  <si>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</si>
  <si>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</si>
  <si>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</si>
  <si>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</si>
  <si>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</si>
  <si>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</si>
  <si>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</si>
  <si>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</si>
  <si>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</si>
  <si>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</si>
  <si>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</si>
  <si>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</si>
  <si>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</si>
  <si>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</si>
  <si>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</si>
  <si>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</si>
  <si>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</si>
  <si>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</si>
  <si>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</si>
  <si>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</si>
  <si>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</si>
  <si>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</si>
  <si>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</si>
  <si>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</si>
  <si>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</si>
  <si>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</si>
  <si>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</si>
  <si>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</si>
  <si>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</si>
  <si>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</si>
  <si>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</si>
  <si>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</si>
  <si>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</si>
  <si>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</si>
  <si>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</si>
  <si>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</si>
  <si>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</si>
  <si>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</si>
  <si>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</si>
  <si>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</si>
  <si>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</si>
  <si>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</si>
  <si>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</si>
  <si>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</si>
  <si>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</si>
  <si>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</si>
  <si>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</si>
  <si>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</si>
  <si>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</si>
  <si>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</si>
  <si>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</si>
  <si>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</si>
  <si>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</si>
  <si>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</si>
  <si>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</si>
  <si>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</si>
  <si>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</si>
  <si>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</si>
  <si>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</si>
  <si>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</si>
  <si>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</si>
  <si>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</si>
  <si>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</si>
  <si>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</si>
  <si>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</si>
  <si>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</si>
  <si>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</si>
  <si>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</si>
  <si>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</si>
  <si>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</si>
  <si>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</si>
  <si>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</si>
  <si>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</si>
  <si>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</si>
  <si>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</si>
  <si>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</si>
  <si>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</si>
  <si>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</si>
  <si>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</si>
  <si>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</si>
  <si>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</si>
  <si>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</si>
  <si>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</si>
  <si>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</si>
  <si>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</si>
  <si>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</si>
  <si>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</si>
  <si>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</si>
  <si>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</si>
  <si>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</si>
  <si>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</si>
  <si>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</si>
  <si>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</si>
  <si>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</si>
  <si>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</si>
  <si>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</si>
  <si>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</si>
  <si>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</si>
  <si>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</si>
  <si>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</si>
  <si>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</si>
  <si>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</si>
  <si>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</si>
  <si>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</si>
  <si>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</si>
  <si>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</si>
  <si>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</si>
  <si>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</si>
  <si>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</si>
  <si>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</si>
  <si>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</si>
  <si>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</si>
  <si>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</si>
  <si>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</si>
  <si>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</si>
  <si>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</si>
  <si>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</si>
  <si>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</si>
  <si>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</si>
  <si>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</si>
  <si>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</si>
  <si>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</si>
  <si>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</si>
  <si>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</si>
  <si>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</si>
  <si>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</si>
  <si>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</si>
  <si>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</si>
  <si>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</si>
  <si>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</si>
  <si>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</si>
  <si>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</si>
  <si>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</si>
  <si>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</si>
  <si>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</si>
  <si>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</si>
  <si>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</si>
  <si>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</si>
  <si>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</si>
  <si>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</si>
  <si>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</si>
  <si>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</si>
  <si>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</si>
  <si>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</si>
  <si>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</si>
  <si>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</si>
  <si>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</si>
  <si>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</si>
  <si>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</si>
  <si>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</si>
  <si>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</si>
  <si>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</si>
  <si>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</si>
  <si>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</si>
  <si>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</si>
  <si>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</si>
  <si>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</si>
  <si>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</si>
  <si>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</si>
  <si>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</si>
  <si>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</si>
  <si>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</si>
  <si>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</si>
  <si>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</si>
  <si>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</si>
  <si>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</si>
  <si>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</si>
  <si>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</si>
  <si>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</si>
  <si>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</si>
  <si>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</si>
  <si>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</si>
  <si>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</si>
  <si>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</si>
  <si>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</si>
  <si>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</si>
  <si>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</si>
  <si>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</si>
  <si>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</si>
  <si>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</si>
  <si>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</si>
  <si>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</si>
  <si>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</si>
  <si>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</si>
  <si>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</si>
  <si>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</si>
  <si>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</si>
  <si>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</si>
  <si>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</si>
  <si>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</si>
  <si>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</si>
  <si>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</si>
  <si>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</si>
  <si>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</si>
  <si>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</si>
  <si>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</si>
  <si>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</si>
  <si>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</si>
  <si>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</si>
  <si>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</si>
  <si>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</si>
  <si>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</si>
  <si>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</si>
  <si>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</si>
  <si>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</si>
  <si>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</si>
  <si>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</si>
  <si>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</si>
  <si>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</si>
  <si>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</si>
  <si>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</si>
  <si>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</si>
  <si>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</si>
  <si>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</si>
  <si>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</si>
  <si>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</si>
  <si>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</si>
  <si>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</si>
  <si>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</si>
  <si>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</si>
  <si>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</si>
  <si>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</si>
  <si>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</si>
  <si>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</si>
  <si>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</si>
  <si>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</si>
  <si>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</si>
  <si>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</si>
  <si>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</si>
  <si>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</si>
  <si>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</si>
  <si>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</si>
  <si>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</si>
  <si>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</si>
  <si>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</si>
  <si>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</si>
  <si>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</si>
  <si>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</si>
  <si>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</si>
  <si>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</si>
  <si>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</si>
  <si>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</si>
  <si>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</si>
  <si>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</si>
  <si>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</si>
  <si>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</si>
  <si>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</si>
  <si>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</si>
  <si>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</si>
  <si>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</si>
  <si>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</si>
  <si>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</si>
  <si>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</si>
  <si>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</si>
  <si>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</si>
  <si>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</si>
  <si>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</si>
  <si>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</si>
  <si>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</si>
  <si>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</si>
  <si>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</si>
  <si>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</si>
  <si>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</si>
  <si>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</si>
  <si>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</si>
  <si>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</si>
  <si>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</si>
  <si>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</si>
  <si>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</si>
  <si>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</si>
  <si>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</si>
  <si>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</si>
  <si>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</si>
  <si>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</si>
  <si>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</si>
  <si>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</si>
  <si>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</si>
  <si>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</si>
  <si>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</si>
  <si>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</si>
  <si>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</si>
  <si>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</si>
  <si>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</si>
  <si>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</si>
  <si>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</si>
  <si>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</si>
  <si>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</si>
  <si>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</si>
  <si>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</si>
  <si>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</si>
  <si>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</si>
  <si>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</si>
  <si>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</si>
  <si>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</si>
  <si>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</si>
  <si>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</si>
  <si>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</si>
  <si>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</si>
  <si>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</si>
  <si>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</si>
  <si>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</si>
  <si>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</si>
  <si>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</si>
  <si>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</si>
  <si>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</si>
  <si>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</si>
  <si>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</si>
  <si>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</si>
  <si>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</si>
  <si>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</si>
  <si>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</si>
  <si>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</si>
  <si>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</si>
  <si>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</si>
  <si>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</si>
  <si>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</si>
  <si>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</si>
  <si>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</si>
  <si>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</si>
  <si>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</si>
  <si>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</si>
  <si>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</si>
  <si>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</si>
  <si>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</si>
  <si>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</si>
  <si>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</si>
  <si>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</si>
  <si>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</si>
  <si>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</si>
  <si>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</si>
  <si>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</si>
  <si>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</si>
  <si>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</si>
  <si>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</si>
  <si>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</si>
  <si>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</si>
  <si>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</si>
  <si>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</si>
  <si>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</si>
  <si>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</si>
  <si>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</si>
  <si>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</si>
  <si>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</si>
  <si>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</si>
  <si>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</si>
  <si>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</si>
  <si>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</si>
  <si>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</si>
  <si>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</si>
  <si>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</si>
  <si>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</si>
  <si>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</si>
  <si>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</si>
  <si>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</si>
  <si>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</si>
  <si>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</si>
  <si>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</si>
  <si>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</si>
  <si>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</si>
  <si>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</si>
  <si>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</si>
  <si>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</si>
  <si>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</si>
  <si>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</si>
  <si>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</si>
  <si>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</si>
  <si>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</si>
  <si>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</si>
  <si>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</si>
  <si>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</si>
  <si>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</si>
  <si>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</si>
  <si>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</si>
  <si>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</si>
  <si>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</si>
  <si>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</si>
  <si>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</si>
  <si>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</si>
  <si>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</si>
  <si>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</si>
  <si>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</si>
  <si>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</si>
  <si>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</si>
  <si>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</si>
  <si>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</si>
  <si>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</si>
  <si>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</si>
  <si>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</si>
  <si>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</si>
  <si>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</si>
  <si>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</si>
  <si>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</si>
  <si>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</si>
  <si>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</si>
  <si>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</si>
  <si>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</si>
  <si>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</si>
  <si>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</si>
  <si>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</si>
  <si>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</si>
  <si>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</si>
  <si>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</si>
  <si>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</si>
  <si>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</si>
  <si>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</si>
  <si>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</si>
  <si>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</si>
  <si>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</si>
  <si>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</si>
  <si>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</si>
  <si>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</si>
  <si>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</si>
  <si>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</si>
  <si>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</si>
  <si>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</si>
  <si>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</si>
  <si>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</si>
  <si>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</si>
  <si>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</si>
  <si>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</si>
  <si>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</si>
  <si>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</si>
  <si>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</si>
  <si>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</si>
  <si>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</si>
  <si>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</si>
  <si>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</si>
  <si>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</si>
  <si>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</si>
  <si>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</si>
  <si>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</si>
  <si>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</si>
  <si>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</si>
  <si>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</si>
  <si>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</si>
  <si>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</si>
  <si>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</si>
  <si>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</si>
  <si>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</si>
  <si>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</si>
  <si>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</si>
  <si>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</si>
  <si>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</si>
  <si>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</si>
  <si>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</si>
  <si>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</si>
  <si>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</si>
  <si>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</si>
  <si>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</si>
  <si>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</si>
  <si>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</si>
  <si>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</si>
  <si>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</si>
  <si>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</si>
  <si>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</si>
  <si>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</si>
  <si>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</si>
  <si>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</si>
  <si>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</si>
  <si>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</si>
  <si>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</si>
  <si>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</si>
  <si>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</si>
  <si>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</si>
  <si>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</si>
  <si>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</si>
  <si>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</si>
  <si>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</si>
  <si>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</si>
  <si>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</si>
  <si>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</si>
  <si>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</si>
  <si>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</si>
  <si>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</si>
  <si>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</si>
  <si>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</si>
  <si>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</si>
  <si>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</si>
  <si>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</si>
  <si>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</si>
  <si>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</si>
  <si>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</si>
  <si>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</si>
  <si>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</si>
  <si>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</si>
  <si>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</si>
  <si>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</si>
  <si>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</si>
  <si>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</si>
  <si>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</si>
  <si>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</si>
  <si>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</si>
  <si>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</si>
  <si>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</si>
  <si>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</si>
  <si>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</si>
  <si>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</si>
  <si>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</si>
  <si>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</si>
  <si>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</si>
  <si>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</si>
  <si>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</si>
  <si>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</si>
  <si>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</si>
  <si>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</si>
  <si>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</si>
  <si>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</si>
  <si>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</si>
  <si>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</si>
  <si>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</si>
  <si>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</si>
  <si>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</si>
  <si>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</si>
  <si>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</si>
  <si>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</si>
  <si>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</si>
  <si>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</si>
  <si>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</si>
  <si>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</si>
  <si>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</si>
  <si>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</si>
  <si>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</si>
  <si>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</si>
  <si>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</si>
  <si>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</si>
  <si>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</si>
  <si>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</si>
  <si>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</si>
  <si>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</si>
  <si>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</si>
  <si>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</si>
  <si>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</si>
  <si>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</si>
  <si>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</si>
  <si>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</si>
  <si>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</si>
  <si>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</si>
  <si>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</si>
  <si>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</si>
  <si>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</si>
  <si>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</si>
  <si>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</si>
  <si>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</si>
  <si>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</si>
  <si>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</si>
  <si>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</si>
  <si>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</si>
  <si>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</si>
  <si>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</si>
  <si>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</si>
  <si>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</si>
  <si>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</si>
  <si>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</si>
  <si>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</si>
  <si>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</si>
  <si>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</si>
  <si>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</si>
  <si>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</si>
  <si>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</si>
  <si>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</si>
  <si>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</si>
  <si>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</si>
  <si>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</si>
  <si>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</si>
  <si>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</si>
  <si>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</si>
  <si>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</si>
  <si>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</si>
  <si>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</si>
  <si>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</si>
  <si>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</si>
  <si>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</si>
  <si>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</si>
  <si>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</si>
  <si>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</si>
  <si>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</si>
  <si>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</si>
  <si>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</si>
  <si>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</si>
  <si>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</si>
  <si>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</si>
  <si>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</si>
  <si>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</si>
  <si>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</si>
  <si>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</si>
  <si>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</si>
  <si>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</si>
  <si>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</si>
  <si>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</si>
  <si>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</si>
  <si>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</si>
  <si>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</si>
  <si>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</si>
  <si>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</si>
  <si>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</si>
  <si>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</si>
  <si>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</si>
  <si>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</si>
  <si>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</si>
  <si>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</si>
  <si>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</si>
  <si>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</si>
  <si>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</si>
  <si>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</si>
  <si>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</si>
  <si>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</si>
  <si>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</si>
  <si>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</si>
  <si>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</si>
  <si>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</si>
  <si>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</si>
  <si>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</si>
  <si>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</si>
  <si>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</si>
  <si>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</si>
  <si>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</si>
  <si>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</si>
  <si>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</si>
  <si>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</si>
  <si>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</si>
  <si>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</si>
  <si>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</si>
  <si>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</si>
  <si>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</si>
  <si>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</si>
  <si>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</si>
  <si>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</si>
  <si>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</si>
  <si>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</si>
  <si>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</si>
  <si>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</si>
  <si>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</si>
  <si>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</si>
  <si>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</si>
  <si>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</si>
  <si>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</si>
  <si>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</si>
  <si>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</si>
  <si>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</si>
  <si>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</si>
  <si>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</si>
  <si>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</si>
  <si>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</si>
  <si>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</si>
  <si>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</si>
  <si>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</si>
  <si>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</si>
  <si>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</si>
  <si>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</si>
  <si>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</si>
  <si>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</si>
  <si>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</si>
  <si>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</si>
  <si>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</si>
  <si>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</si>
  <si>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</si>
  <si>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</si>
  <si>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</si>
  <si>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</si>
  <si>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</si>
  <si>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</si>
  <si>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</si>
  <si>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</si>
  <si>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</si>
  <si>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</si>
  <si>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</si>
  <si>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</si>
  <si>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</si>
  <si>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</si>
  <si>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</si>
  <si>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</si>
  <si>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</si>
  <si>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</si>
  <si>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</si>
  <si>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</si>
  <si>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</si>
  <si>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</si>
  <si>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</si>
  <si>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</si>
  <si>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</si>
  <si>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</si>
  <si>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</si>
  <si>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</si>
  <si>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</si>
  <si>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</si>
  <si>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</si>
  <si>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</si>
  <si>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</si>
  <si>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</si>
  <si>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</si>
  <si>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</si>
  <si>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</si>
  <si>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</si>
  <si>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</si>
  <si>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</si>
  <si>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</si>
  <si>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</si>
  <si>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</si>
  <si>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</si>
  <si>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</si>
  <si>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</si>
  <si>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</si>
  <si>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</si>
  <si>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</si>
  <si>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</si>
  <si>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</si>
  <si>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</si>
  <si>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</si>
  <si>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</si>
  <si>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</si>
  <si>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</si>
  <si>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</si>
  <si>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</si>
  <si>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</si>
  <si>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</si>
  <si>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</si>
  <si>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</si>
  <si>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</si>
  <si>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</si>
  <si>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</si>
  <si>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</si>
  <si>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</si>
  <si>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</si>
  <si>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</si>
  <si>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</si>
  <si>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</si>
  <si>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</si>
  <si>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</si>
  <si>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</si>
  <si>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</si>
  <si>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</si>
  <si>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</si>
  <si>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</si>
  <si>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</si>
  <si>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</si>
  <si>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</si>
  <si>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</si>
  <si>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</si>
  <si>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</si>
  <si>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</si>
  <si>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</si>
  <si>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</si>
  <si>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</si>
  <si>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</si>
  <si>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</si>
  <si>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</si>
  <si>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</si>
  <si>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</si>
  <si>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</si>
  <si>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</si>
  <si>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</si>
  <si>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</si>
  <si>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</si>
  <si>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</si>
  <si>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</si>
  <si>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</si>
  <si>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</si>
  <si>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</si>
  <si>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</si>
  <si>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</si>
  <si>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</si>
  <si>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</si>
  <si>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</si>
  <si>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</si>
  <si>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</si>
  <si>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</si>
  <si>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</si>
  <si>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</si>
  <si>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</si>
  <si>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</si>
  <si>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</si>
  <si>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</si>
  <si>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</si>
  <si>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</si>
  <si>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</si>
  <si>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</si>
  <si>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</si>
  <si>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</si>
  <si>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</si>
  <si>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</si>
  <si>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</si>
  <si>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</si>
  <si>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</si>
  <si>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</si>
  <si>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</si>
  <si>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</si>
  <si>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</si>
  <si>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</si>
  <si>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</si>
  <si>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</si>
  <si>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</si>
  <si>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</si>
  <si>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</si>
  <si>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</si>
  <si>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</si>
  <si>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</si>
  <si>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</si>
  <si>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</si>
  <si>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</si>
  <si>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</si>
  <si>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</si>
  <si>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</si>
  <si>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</si>
  <si>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</si>
  <si>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</si>
  <si>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</si>
  <si>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</si>
  <si>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</si>
  <si>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</si>
  <si>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</si>
  <si>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</si>
  <si>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</si>
  <si>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</si>
  <si>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</si>
  <si>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</si>
  <si>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</si>
  <si>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</si>
  <si>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</si>
  <si>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</si>
  <si>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</si>
  <si>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</si>
  <si>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</si>
  <si>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</si>
  <si>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</si>
  <si>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</si>
  <si>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</si>
  <si>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</si>
  <si>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</si>
  <si>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</si>
  <si>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</si>
  <si>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</si>
  <si>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</si>
  <si>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</si>
  <si>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</si>
  <si>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</si>
  <si>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</si>
  <si>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</si>
  <si>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</si>
  <si>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</si>
  <si>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</si>
  <si>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</si>
  <si>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</si>
  <si>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</si>
  <si>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</si>
  <si>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</si>
  <si>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</si>
  <si>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</si>
  <si>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</si>
  <si>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</si>
  <si>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</si>
  <si>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</si>
  <si>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</si>
  <si>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</si>
  <si>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</si>
  <si>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</si>
  <si>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</si>
  <si>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</si>
  <si>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</si>
  <si>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</si>
  <si>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</si>
  <si>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</si>
  <si>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</si>
  <si>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</si>
  <si>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</si>
  <si>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</si>
  <si>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</si>
  <si>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</si>
  <si>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</si>
  <si>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</si>
  <si>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</si>
  <si>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</si>
  <si>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</si>
  <si>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</si>
  <si>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</si>
  <si>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</si>
  <si>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</si>
  <si>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</si>
  <si>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</si>
  <si>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</si>
  <si>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</si>
  <si>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</si>
  <si>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</si>
  <si>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</si>
  <si>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</si>
  <si>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</si>
  <si>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</si>
  <si>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</si>
  <si>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</si>
  <si>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</si>
  <si>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</si>
  <si>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</si>
  <si>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</si>
  <si>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</si>
  <si>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</si>
  <si>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</si>
  <si>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</si>
  <si>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</si>
  <si>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</si>
  <si>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</si>
  <si>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</si>
  <si>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</si>
  <si>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</si>
  <si>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</si>
  <si>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</si>
  <si>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</si>
  <si>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</si>
  <si>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</si>
  <si>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</si>
  <si>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</si>
  <si>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</si>
  <si>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</si>
  <si>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</si>
  <si>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</si>
  <si>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</si>
  <si>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</si>
  <si>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</si>
  <si>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</si>
  <si>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</si>
  <si>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</si>
  <si>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</si>
  <si>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</si>
  <si>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</si>
  <si>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</si>
  <si>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</si>
  <si>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</si>
  <si>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</si>
  <si>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</si>
  <si>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</si>
  <si>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</si>
  <si>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</si>
  <si>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</si>
  <si>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</si>
  <si>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</si>
  <si>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</si>
  <si>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</si>
  <si>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</si>
  <si>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</si>
  <si>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</si>
  <si>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</si>
  <si>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</si>
  <si>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</si>
  <si>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</si>
  <si>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</si>
  <si>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</si>
  <si>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</si>
  <si>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</si>
  <si>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</si>
  <si>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</si>
  <si>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</si>
  <si>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</si>
  <si>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</si>
  <si>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</si>
  <si>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</si>
  <si>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</si>
  <si>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</si>
  <si>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</si>
  <si>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</si>
  <si>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</si>
  <si>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</si>
  <si>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</si>
  <si>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</si>
  <si>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</si>
  <si>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</si>
  <si>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</si>
  <si>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</si>
  <si>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</si>
  <si>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</si>
  <si>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</si>
  <si>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</si>
  <si>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</si>
  <si>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</si>
  <si>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</si>
  <si>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</si>
  <si>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</si>
  <si>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</si>
  <si>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</si>
  <si>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</si>
  <si>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</si>
  <si>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</si>
  <si>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</si>
  <si>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</si>
  <si>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</si>
  <si>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</si>
  <si>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</si>
  <si>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</si>
  <si>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</si>
  <si>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</si>
  <si>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</si>
  <si>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</si>
  <si>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</si>
  <si>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</si>
  <si>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</si>
  <si>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</si>
  <si>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</si>
  <si>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</si>
  <si>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</si>
  <si>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</si>
  <si>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</si>
  <si>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</si>
  <si>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</si>
  <si>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</si>
  <si>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</si>
  <si>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</si>
  <si>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</si>
  <si>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</si>
  <si>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</si>
  <si>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</si>
  <si>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</si>
  <si>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</si>
  <si>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</si>
  <si>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</si>
  <si>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</si>
  <si>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</si>
  <si>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</si>
  <si>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</si>
  <si>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</si>
  <si>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</si>
  <si>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</si>
  <si>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</si>
  <si>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</si>
  <si>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</si>
  <si>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</si>
  <si>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</si>
  <si>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</si>
  <si>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</si>
  <si>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</si>
  <si>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</si>
  <si>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</si>
  <si>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</si>
  <si>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</si>
  <si>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</si>
  <si>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</si>
  <si>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</si>
  <si>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</si>
  <si>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</si>
  <si>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</si>
  <si>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</si>
  <si>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</si>
  <si>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</si>
  <si>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</si>
  <si>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</si>
  <si>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</si>
  <si>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</si>
  <si>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</si>
  <si>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</si>
  <si>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</si>
  <si>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</si>
  <si>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</si>
  <si>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</si>
  <si>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</si>
  <si>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</si>
  <si>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</si>
  <si>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</si>
  <si>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</si>
  <si>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</si>
  <si>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</si>
  <si>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</si>
  <si>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</si>
  <si>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</si>
  <si>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</si>
  <si>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</si>
  <si>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</si>
  <si>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</si>
  <si>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</si>
  <si>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</si>
  <si>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</si>
  <si>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</si>
  <si>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</si>
  <si>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</si>
  <si>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</si>
  <si>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</si>
  <si>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</si>
  <si>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</si>
  <si>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</si>
  <si>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</si>
  <si>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</si>
  <si>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</si>
  <si>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</si>
  <si>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</si>
  <si>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</si>
  <si>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</si>
  <si>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</si>
  <si>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</si>
  <si>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</si>
  <si>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</si>
  <si>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</si>
  <si>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</si>
  <si>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</si>
  <si>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</si>
  <si>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</si>
  <si>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</si>
  <si>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</si>
  <si>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</si>
  <si>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</si>
  <si>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</si>
  <si>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</si>
  <si>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</si>
  <si>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</si>
  <si>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</si>
  <si>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</si>
  <si>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</si>
  <si>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</si>
  <si>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</si>
  <si>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</si>
  <si>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</si>
  <si>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</si>
  <si>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</si>
  <si>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</si>
  <si>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</si>
  <si>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</si>
  <si>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</si>
  <si>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</si>
  <si>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</si>
  <si>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</si>
  <si>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</si>
  <si>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</si>
  <si>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</si>
  <si>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</si>
  <si>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</si>
  <si>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</si>
  <si>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</si>
  <si>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</si>
  <si>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</si>
  <si>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</si>
  <si>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</si>
  <si>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</si>
  <si>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</si>
  <si>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</si>
  <si>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</si>
  <si>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</si>
  <si>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</si>
  <si>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</si>
  <si>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</si>
  <si>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</si>
  <si>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</si>
  <si>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</si>
  <si>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</si>
  <si>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</si>
  <si>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</si>
  <si>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</si>
  <si>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</si>
  <si>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</si>
  <si>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</si>
  <si>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</si>
  <si>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</si>
  <si>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</si>
  <si>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</si>
  <si>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</si>
  <si>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</si>
  <si>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</si>
  <si>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</si>
  <si>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</si>
  <si>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</si>
  <si>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</si>
  <si>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</si>
  <si>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</si>
  <si>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</si>
  <si>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</si>
  <si>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</si>
  <si>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</si>
  <si>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</si>
  <si>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</si>
  <si>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</si>
  <si>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</si>
  <si>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</si>
  <si>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</si>
  <si>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</si>
  <si>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</si>
  <si>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</si>
  <si>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</si>
  <si>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</si>
  <si>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</si>
  <si>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</si>
  <si>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</si>
  <si>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</si>
  <si>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</si>
  <si>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</si>
  <si>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</si>
  <si>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</si>
  <si>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</si>
  <si>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</si>
  <si>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</si>
  <si>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</si>
  <si>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</si>
  <si>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</si>
  <si>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</si>
  <si>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</si>
  <si>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</si>
  <si>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</si>
  <si>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</si>
  <si>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</si>
  <si>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</si>
  <si>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</si>
  <si>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</si>
  <si>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</si>
  <si>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</si>
  <si>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</si>
  <si>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</si>
  <si>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</si>
  <si>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</si>
  <si>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</si>
  <si>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</si>
  <si>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</si>
  <si>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</si>
  <si>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</si>
  <si>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</si>
  <si>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</si>
  <si>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</si>
  <si>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</si>
  <si>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</si>
  <si>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</si>
  <si>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</si>
  <si>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</si>
  <si>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</si>
  <si>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</si>
  <si>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</si>
  <si>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</si>
  <si>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</si>
  <si>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</si>
  <si>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</si>
  <si>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</si>
  <si>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</si>
  <si>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</si>
  <si>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</si>
  <si>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</si>
  <si>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</si>
  <si>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</si>
  <si>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</si>
  <si>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</si>
  <si>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</si>
  <si>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</si>
  <si>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</si>
  <si>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</si>
  <si>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</si>
  <si>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</si>
  <si>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</si>
  <si>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</si>
  <si>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</si>
  <si>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</si>
  <si>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</si>
  <si>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</si>
  <si>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</si>
  <si>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</si>
  <si>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</si>
  <si>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</si>
  <si>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</si>
  <si>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</si>
  <si>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</si>
  <si>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</si>
  <si>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</si>
  <si>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</si>
  <si>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</si>
  <si>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</si>
  <si>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</si>
  <si>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</si>
  <si>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</si>
  <si>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</si>
  <si>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</si>
  <si>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</si>
  <si>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</si>
  <si>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</si>
  <si>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</si>
  <si>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</si>
  <si>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</si>
  <si>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</si>
  <si>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</si>
  <si>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</si>
  <si>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</si>
  <si>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</si>
  <si>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</si>
  <si>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</si>
  <si>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</si>
  <si>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</si>
  <si>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</si>
  <si>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</si>
  <si>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</si>
  <si>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</si>
  <si>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</si>
  <si>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</si>
  <si>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</si>
  <si>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</si>
  <si>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</si>
  <si>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</si>
  <si>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</si>
  <si>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</si>
  <si>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</si>
  <si>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</si>
  <si>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</si>
  <si>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</si>
  <si>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</si>
  <si>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</si>
  <si>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</si>
  <si>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</si>
  <si>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</si>
  <si>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</si>
  <si>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</si>
  <si>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</si>
  <si>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</si>
  <si>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</si>
  <si>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</si>
  <si>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</si>
  <si>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</si>
  <si>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</si>
  <si>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</si>
  <si>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</si>
  <si>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</si>
  <si>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</si>
  <si>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</si>
  <si>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</si>
  <si>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</si>
  <si>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</si>
  <si>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</si>
  <si>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</si>
  <si>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</si>
  <si>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</si>
  <si>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</si>
  <si>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</si>
  <si>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</si>
  <si>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</si>
  <si>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</si>
  <si>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</si>
  <si>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</si>
  <si>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</si>
  <si>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</si>
  <si>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</si>
  <si>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</si>
  <si>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</si>
  <si>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</si>
  <si>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</si>
  <si>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</si>
  <si>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</si>
  <si>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</si>
  <si>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</si>
  <si>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</si>
  <si>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</si>
  <si>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</si>
  <si>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</si>
  <si>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</si>
  <si>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</si>
  <si>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</si>
  <si>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</si>
  <si>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</si>
  <si>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</si>
  <si>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</si>
  <si>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</si>
  <si>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</si>
  <si>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</si>
  <si>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</si>
  <si>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</si>
  <si>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</si>
  <si>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</si>
  <si>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</si>
  <si>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</si>
  <si>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</si>
  <si>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</si>
  <si>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</si>
  <si>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</si>
  <si>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</si>
  <si>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</si>
  <si>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</si>
  <si>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</si>
  <si>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</si>
  <si>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</si>
  <si>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</si>
  <si>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</si>
  <si>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</si>
  <si>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</si>
  <si>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</si>
  <si>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</si>
  <si>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</si>
  <si>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</si>
  <si>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</si>
  <si>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</si>
  <si>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</si>
  <si>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</si>
  <si>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</si>
  <si>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</si>
  <si>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</si>
  <si>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</si>
  <si>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</si>
  <si>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</si>
  <si>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</si>
  <si>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</si>
  <si>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</si>
  <si>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</si>
  <si>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</si>
  <si>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</si>
  <si>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</si>
  <si>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</si>
  <si>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</si>
  <si>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</si>
  <si>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</si>
  <si>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</si>
  <si>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</si>
  <si>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</si>
  <si>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</si>
  <si>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</si>
  <si>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</si>
  <si>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</si>
  <si>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</si>
  <si>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</si>
  <si>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</si>
  <si>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</si>
  <si>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</si>
  <si>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</si>
  <si>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</si>
  <si>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</si>
  <si>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</si>
  <si>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</si>
  <si>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</si>
  <si>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</si>
  <si>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</si>
  <si>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</si>
  <si>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</si>
  <si>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</si>
  <si>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</si>
  <si>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</si>
  <si>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</si>
  <si>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</si>
  <si>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</si>
  <si>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</si>
  <si>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</si>
  <si>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</si>
  <si>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</si>
  <si>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</si>
  <si>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</si>
  <si>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</si>
  <si>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</si>
  <si>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</si>
  <si>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</si>
  <si>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</si>
  <si>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</si>
  <si>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</si>
  <si>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</si>
  <si>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</si>
  <si>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</si>
  <si>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</si>
  <si>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</si>
  <si>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</si>
  <si>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</si>
  <si>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</si>
  <si>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</si>
  <si>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</si>
  <si>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</si>
  <si>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</si>
  <si>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</si>
  <si>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</si>
  <si>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</si>
  <si>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</si>
  <si>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</si>
  <si>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</si>
  <si>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</si>
  <si>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</si>
  <si>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</si>
  <si>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</si>
  <si>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</si>
  <si>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</si>
  <si>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</si>
  <si>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</si>
  <si>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</si>
  <si>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</si>
  <si>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</si>
  <si>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</si>
  <si>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</si>
  <si>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</si>
  <si>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</si>
  <si>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</si>
  <si>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</si>
  <si>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</si>
  <si>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</si>
  <si>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</si>
  <si>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</si>
  <si>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</si>
  <si>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</si>
  <si>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</si>
  <si>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</si>
  <si>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</si>
  <si>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</si>
  <si>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</si>
  <si>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</si>
  <si>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</si>
  <si>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</si>
  <si>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</si>
  <si>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</si>
  <si>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</si>
  <si>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</si>
  <si>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</si>
  <si>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</si>
  <si>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</si>
  <si>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</si>
  <si>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</si>
  <si>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</si>
  <si>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</si>
  <si>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</si>
  <si>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</si>
  <si>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</si>
  <si>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</si>
  <si>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</si>
  <si>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</si>
  <si>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</si>
  <si>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</si>
  <si>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</si>
  <si>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</si>
  <si>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</si>
  <si>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</si>
  <si>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</si>
  <si>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</si>
  <si>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</si>
  <si>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</si>
  <si>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</si>
  <si>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</si>
  <si>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</si>
  <si>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</si>
  <si>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</si>
  <si>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</si>
  <si>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</si>
  <si>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</si>
  <si>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</si>
  <si>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</si>
  <si>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</si>
  <si>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</si>
  <si>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</si>
  <si>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</si>
  <si>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</si>
  <si>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</si>
  <si>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</si>
  <si>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</si>
  <si>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</si>
  <si>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</si>
  <si>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</si>
  <si>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</si>
  <si>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</si>
  <si>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</si>
  <si>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</si>
  <si>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</si>
  <si>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</si>
  <si>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</si>
  <si>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</si>
  <si>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</si>
  <si>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</si>
  <si>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</si>
  <si>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</si>
  <si>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</si>
  <si>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</si>
  <si>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</si>
  <si>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</si>
  <si>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</si>
  <si>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</si>
  <si>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</si>
  <si>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</si>
  <si>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</si>
  <si>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</si>
  <si>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</si>
  <si>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</si>
  <si>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</si>
  <si>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</si>
  <si>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</si>
  <si>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</si>
  <si>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</si>
  <si>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</si>
  <si>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</si>
  <si>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</si>
  <si>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</si>
  <si>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</si>
  <si>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</si>
  <si>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</si>
  <si>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</si>
  <si>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</si>
  <si>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</si>
  <si>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</si>
  <si>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</si>
  <si>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</si>
  <si>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</si>
  <si>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</si>
  <si>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</si>
  <si>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</si>
  <si>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</si>
  <si>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</si>
  <si>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</si>
  <si>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</si>
  <si>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</si>
  <si>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</si>
  <si>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</si>
  <si>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</si>
  <si>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</si>
  <si>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</si>
  <si>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</si>
  <si>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</si>
  <si>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</si>
  <si>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</si>
  <si>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</si>
  <si>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</si>
  <si>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</si>
  <si>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</si>
  <si>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</si>
  <si>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</si>
  <si>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</si>
  <si>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</si>
  <si>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</si>
  <si>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</si>
  <si>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</si>
  <si>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</si>
  <si>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</si>
  <si>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</si>
  <si>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</si>
  <si>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</si>
  <si>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</si>
  <si>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</si>
  <si>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</si>
  <si>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</si>
  <si>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</si>
  <si>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</si>
  <si>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</si>
  <si>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</si>
  <si>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</si>
  <si>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</si>
  <si>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</si>
  <si>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</si>
  <si>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</si>
  <si>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</si>
  <si>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</si>
  <si>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</si>
  <si>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</si>
  <si>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</si>
  <si>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</si>
  <si>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</si>
  <si>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</si>
  <si>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</si>
  <si>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</si>
  <si>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</si>
  <si>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</si>
  <si>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</si>
  <si>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</si>
  <si>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</si>
  <si>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</si>
  <si>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</si>
  <si>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</si>
  <si>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</si>
  <si>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</si>
  <si>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</si>
  <si>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</si>
  <si>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</si>
  <si>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</si>
  <si>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</si>
  <si>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</si>
  <si>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</si>
  <si>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</si>
  <si>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</si>
  <si>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</si>
  <si>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</si>
  <si>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</si>
  <si>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</si>
  <si>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</si>
  <si>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</si>
  <si>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</si>
  <si>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</si>
  <si>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</si>
  <si>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</si>
  <si>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</si>
  <si>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</si>
  <si>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</si>
  <si>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</si>
  <si>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</si>
  <si>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</si>
  <si>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</si>
  <si>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</si>
  <si>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</si>
  <si>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</si>
  <si>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</si>
  <si>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</si>
  <si>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</si>
  <si>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</si>
  <si>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</si>
  <si>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</si>
  <si>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</si>
  <si>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</si>
  <si>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</si>
  <si>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</si>
  <si>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</si>
  <si>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</si>
  <si>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</si>
  <si>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</si>
  <si>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</si>
  <si>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</si>
  <si>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</si>
  <si>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</si>
  <si>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</si>
  <si>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</si>
  <si>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</si>
  <si>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</si>
  <si>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</si>
  <si>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</si>
  <si>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</si>
  <si>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</si>
  <si>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</si>
  <si>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</si>
  <si>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</si>
  <si>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</si>
  <si>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</si>
  <si>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</si>
  <si>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</si>
  <si>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</si>
  <si>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</si>
  <si>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</si>
  <si>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</si>
  <si>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</si>
  <si>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</si>
  <si>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</si>
  <si>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</si>
  <si>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</si>
  <si>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</si>
  <si>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</si>
  <si>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</si>
  <si>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</si>
  <si>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</si>
  <si>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</si>
  <si>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</si>
  <si>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</si>
  <si>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</si>
  <si>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</si>
  <si>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</si>
  <si>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</si>
  <si>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</si>
  <si>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</si>
  <si>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</si>
  <si>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</si>
  <si>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</si>
  <si>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</si>
  <si>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</si>
  <si>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</si>
  <si>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</si>
  <si>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</si>
  <si>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</si>
  <si>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</si>
  <si>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</si>
  <si>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</si>
  <si>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</si>
  <si>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</si>
  <si>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</si>
  <si>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</si>
  <si>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</si>
  <si>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</si>
  <si>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</si>
  <si>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</si>
  <si>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</si>
  <si>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</si>
  <si>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</si>
  <si>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</si>
  <si>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</si>
  <si>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</si>
  <si>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</si>
  <si>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</si>
  <si>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</si>
  <si>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</si>
  <si>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</si>
  <si>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</si>
  <si>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</si>
  <si>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</si>
  <si>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</si>
  <si>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</si>
  <si>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</si>
  <si>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</si>
  <si>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</si>
  <si>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</si>
  <si>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</si>
  <si>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</si>
  <si>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</si>
  <si>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</si>
  <si>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</si>
  <si>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</si>
  <si>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</si>
  <si>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</si>
  <si>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</si>
  <si>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</si>
  <si>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</si>
  <si>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</si>
  <si>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</si>
  <si>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</si>
  <si>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</si>
  <si>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</si>
  <si>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</si>
  <si>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</si>
  <si>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</si>
  <si>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</si>
  <si>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</si>
  <si>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</si>
  <si>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</si>
  <si>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</si>
  <si>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</si>
  <si>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</si>
  <si>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</si>
  <si>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</si>
  <si>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</si>
  <si>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</si>
  <si>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</si>
  <si>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</si>
  <si>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</si>
  <si>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</si>
  <si>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</si>
  <si>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</si>
  <si>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</si>
  <si>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</si>
  <si>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</si>
  <si>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</si>
  <si>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</si>
  <si>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</si>
  <si>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</si>
  <si>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</si>
  <si>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</si>
  <si>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</si>
  <si>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</si>
  <si>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</si>
  <si>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</si>
  <si>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</si>
  <si>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</si>
  <si>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</si>
  <si>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</si>
  <si>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</si>
  <si>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</si>
  <si>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</si>
  <si>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</si>
  <si>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</si>
  <si>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</si>
  <si>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</si>
  <si>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</si>
  <si>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</si>
  <si>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</si>
  <si>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</si>
  <si>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</si>
  <si>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</si>
  <si>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</si>
  <si>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</si>
  <si>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</si>
  <si>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</si>
  <si>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</si>
  <si>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</si>
  <si>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</si>
  <si>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</si>
  <si>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</si>
  <si>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</si>
  <si>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</si>
  <si>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</si>
  <si>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</si>
  <si>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</si>
  <si>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</si>
  <si>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</si>
  <si>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</si>
  <si>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</si>
  <si>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</si>
  <si>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</si>
  <si>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</si>
  <si>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</si>
  <si>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</si>
  <si>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</si>
  <si>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</si>
  <si>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</si>
  <si>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</si>
  <si>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</si>
  <si>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</si>
  <si>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</si>
  <si>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</si>
  <si>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</si>
  <si>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</si>
  <si>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</si>
  <si>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</si>
  <si>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</si>
  <si>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</si>
  <si>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</si>
  <si>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</si>
  <si>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</si>
  <si>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</si>
  <si>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</si>
  <si>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</si>
  <si>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</si>
  <si>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</si>
  <si>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</si>
  <si>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</si>
  <si>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</si>
  <si>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</si>
  <si>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</si>
  <si>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</si>
  <si>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</si>
  <si>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</si>
  <si>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</si>
  <si>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</si>
  <si>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</si>
  <si>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</si>
  <si>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</si>
  <si>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</si>
  <si>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</si>
  <si>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</si>
  <si>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</si>
  <si>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</si>
  <si>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</si>
  <si>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</si>
  <si>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</si>
  <si>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</si>
  <si>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</si>
  <si>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</si>
  <si>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</si>
  <si>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</si>
  <si>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</si>
  <si>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</si>
  <si>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</si>
  <si>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</si>
  <si>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</si>
  <si>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</si>
  <si>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</si>
  <si>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</si>
  <si>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</si>
  <si>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</si>
  <si>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</si>
  <si>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</si>
  <si>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</si>
  <si>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</si>
  <si>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</si>
  <si>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</si>
  <si>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</si>
  <si>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</si>
  <si>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</si>
  <si>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</si>
  <si>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</si>
  <si>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</si>
  <si>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</si>
  <si>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</si>
  <si>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</si>
  <si>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</si>
  <si>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</si>
  <si>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</si>
  <si>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</si>
  <si>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</si>
  <si>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</si>
  <si>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</si>
  <si>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</si>
  <si>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</si>
  <si>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</si>
  <si>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</si>
  <si>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</si>
  <si>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</si>
  <si>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</si>
  <si>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</si>
  <si>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</si>
  <si>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</si>
  <si>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</si>
  <si>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</si>
  <si>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</si>
  <si>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</si>
  <si>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</si>
  <si>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</si>
  <si>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</si>
  <si>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</si>
  <si>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</si>
  <si>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</si>
  <si>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</si>
  <si>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</si>
  <si>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</si>
  <si>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</si>
  <si>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</si>
  <si>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</si>
  <si>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</si>
  <si>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</si>
  <si>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</si>
  <si>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</si>
  <si>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</si>
  <si>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</si>
  <si>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</si>
  <si>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</si>
  <si>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</si>
  <si>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</si>
  <si>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</si>
  <si>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</si>
  <si>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</si>
  <si>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</si>
  <si>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</si>
  <si>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</si>
  <si>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</si>
  <si>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</si>
  <si>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</si>
  <si>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</si>
  <si>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</si>
  <si>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</si>
  <si>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</si>
  <si>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</si>
  <si>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</si>
  <si>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</si>
  <si>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</si>
  <si>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</si>
  <si>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</si>
  <si>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</si>
  <si>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</si>
  <si>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</si>
  <si>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</si>
  <si>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</si>
  <si>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</si>
  <si>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</si>
  <si>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</si>
  <si>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</si>
  <si>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</si>
  <si>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</si>
  <si>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</si>
  <si>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</si>
  <si>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</si>
  <si>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</si>
  <si>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</si>
  <si>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</si>
  <si>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</si>
  <si>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</si>
  <si>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</si>
  <si>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</si>
  <si>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</si>
  <si>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</si>
  <si>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</si>
  <si>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</si>
  <si>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</si>
  <si>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</si>
  <si>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</si>
  <si>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</si>
  <si>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</si>
  <si>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</si>
  <si>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</si>
  <si>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</si>
  <si>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</si>
  <si>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</si>
  <si>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</si>
  <si>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</si>
  <si>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</si>
  <si>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</si>
  <si>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</si>
  <si>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</si>
  <si>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</si>
  <si>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</si>
  <si>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</si>
  <si>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</si>
  <si>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</si>
  <si>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</si>
  <si>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</si>
  <si>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</si>
  <si>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</si>
  <si>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</si>
  <si>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</si>
  <si>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</si>
  <si>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</si>
  <si>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</si>
  <si>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</si>
  <si>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</si>
  <si>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</si>
  <si>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</si>
  <si>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</si>
  <si>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</si>
  <si>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</si>
  <si>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</si>
  <si>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</si>
  <si>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</si>
  <si>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</si>
  <si>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</si>
  <si>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</si>
  <si>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</si>
  <si>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</si>
  <si>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</si>
  <si>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</si>
  <si>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</si>
  <si>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</si>
  <si>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</si>
  <si>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</si>
  <si>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</si>
  <si>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</si>
  <si>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</si>
  <si>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</si>
  <si>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</si>
  <si>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</si>
  <si>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</si>
  <si>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</si>
  <si>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</si>
  <si>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</si>
  <si>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</si>
  <si>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</si>
  <si>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</si>
  <si>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</si>
  <si>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</si>
  <si>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</si>
  <si>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</si>
  <si>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</si>
  <si>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</si>
  <si>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</si>
  <si>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</si>
  <si>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</si>
  <si>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</si>
  <si>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</si>
  <si>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</si>
  <si>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</si>
  <si>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</si>
  <si>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</si>
  <si>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</si>
  <si>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</si>
  <si>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</si>
  <si>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</si>
  <si>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</si>
  <si>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</si>
  <si>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</si>
  <si>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</si>
  <si>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</si>
  <si>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</si>
  <si>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</si>
  <si>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</si>
  <si>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</si>
  <si>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</si>
  <si>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</si>
  <si>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</si>
  <si>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</si>
  <si>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</si>
  <si>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</si>
  <si>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</si>
  <si>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</si>
  <si>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</si>
  <si>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</si>
  <si>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</si>
  <si>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</si>
  <si>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</si>
  <si>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</si>
  <si>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</si>
  <si>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</si>
  <si>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</si>
  <si>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</si>
  <si>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</si>
  <si>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</si>
  <si>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</si>
  <si>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</si>
  <si>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</si>
  <si>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</si>
  <si>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</si>
  <si>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</si>
  <si>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</si>
  <si>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</si>
  <si>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</si>
  <si>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</si>
  <si>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</si>
  <si>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</si>
  <si>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</si>
  <si>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</si>
  <si>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</si>
  <si>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</si>
  <si>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</si>
  <si>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</si>
  <si>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</si>
  <si>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</si>
  <si>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</si>
  <si>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</si>
  <si>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</si>
  <si>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</si>
  <si>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</si>
  <si>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</si>
  <si>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</si>
  <si>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</si>
  <si>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</si>
  <si>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</si>
  <si>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</si>
  <si>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</si>
  <si>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</si>
  <si>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</si>
  <si>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</si>
  <si>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</si>
  <si>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</si>
  <si>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</si>
  <si>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</si>
  <si>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</si>
  <si>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</si>
  <si>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</si>
  <si>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</si>
  <si>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</si>
  <si>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</si>
  <si>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</si>
  <si>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</si>
  <si>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</si>
  <si>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</si>
  <si>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</si>
  <si>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</si>
  <si>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</si>
  <si>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</si>
  <si>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</si>
  <si>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</si>
  <si>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</si>
  <si>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</si>
  <si>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</si>
  <si>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</si>
  <si>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</si>
  <si>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</si>
  <si>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</si>
  <si>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</si>
  <si>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</si>
  <si>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</si>
  <si>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</si>
  <si>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</si>
  <si>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</si>
  <si>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</si>
  <si>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</si>
  <si>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</si>
  <si>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</si>
  <si>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</si>
  <si>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</si>
  <si>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</si>
  <si>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</si>
  <si>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</si>
  <si>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</si>
  <si>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</si>
  <si>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</si>
  <si>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</si>
  <si>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</si>
  <si>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</si>
  <si>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</si>
  <si>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</si>
  <si>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</si>
  <si>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</si>
  <si>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</si>
  <si>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</si>
  <si>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</si>
  <si>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</si>
  <si>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</si>
  <si>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</si>
  <si>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</si>
  <si>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</si>
  <si>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</si>
  <si>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</si>
  <si>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</si>
  <si>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</si>
  <si>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</si>
  <si>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</si>
  <si>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</si>
  <si>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</si>
  <si>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</si>
  <si>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</si>
  <si>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</si>
  <si>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</si>
  <si>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</si>
  <si>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</si>
  <si>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</si>
  <si>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</si>
  <si>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</si>
  <si>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</si>
  <si>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</si>
  <si>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</si>
  <si>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</si>
  <si>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</si>
  <si>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</si>
  <si>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</si>
  <si>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</si>
  <si>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</si>
  <si>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</si>
  <si>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</si>
  <si>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</si>
  <si>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</si>
  <si>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</si>
  <si>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</si>
  <si>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</si>
  <si>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</si>
  <si>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</si>
  <si>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</si>
  <si>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</si>
  <si>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</si>
  <si>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</si>
  <si>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</si>
  <si>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</si>
  <si>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</si>
  <si>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</si>
  <si>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</si>
  <si>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</si>
  <si>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</si>
  <si>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</si>
  <si>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</si>
  <si>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</si>
  <si>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</si>
  <si>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</si>
  <si>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</si>
  <si>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</si>
  <si>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</si>
  <si>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</si>
  <si>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</si>
  <si>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</si>
  <si>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</si>
  <si>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</si>
  <si>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</si>
  <si>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</si>
  <si>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</si>
  <si>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</si>
  <si>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</si>
  <si>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</si>
  <si>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</si>
  <si>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</si>
  <si>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</si>
  <si>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</si>
  <si>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</si>
  <si>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</si>
  <si>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</si>
  <si>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</si>
  <si>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</si>
  <si>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</si>
  <si>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</si>
  <si>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</si>
  <si>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</si>
  <si>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</si>
  <si>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</si>
  <si>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</si>
  <si>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</si>
  <si>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</si>
  <si>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</si>
  <si>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</si>
  <si>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</si>
  <si>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</si>
  <si>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</si>
  <si>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</si>
  <si>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</si>
  <si>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</si>
  <si>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</si>
  <si>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</si>
  <si>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</si>
  <si>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</si>
  <si>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</si>
  <si>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</si>
  <si>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</si>
  <si>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</si>
  <si>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</si>
  <si>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</si>
  <si>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</si>
  <si>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</si>
  <si>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</si>
  <si>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</si>
  <si>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</si>
  <si>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</si>
  <si>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</si>
  <si>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</si>
  <si>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</si>
  <si>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</si>
  <si>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</si>
  <si>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</si>
  <si>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</si>
  <si>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</si>
  <si>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</si>
  <si>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</si>
  <si>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</si>
  <si>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</si>
  <si>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</si>
  <si>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</si>
  <si>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</si>
  <si>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</si>
  <si>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</si>
  <si>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</si>
  <si>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</si>
  <si>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</si>
  <si>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</si>
  <si>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</si>
  <si>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</si>
  <si>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</si>
  <si>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</si>
  <si>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</si>
  <si>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</si>
  <si>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</si>
  <si>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</si>
  <si>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</si>
  <si>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</si>
  <si>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</si>
  <si>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</si>
  <si>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</si>
  <si>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</si>
  <si>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</si>
  <si>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</si>
  <si>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</si>
  <si>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</si>
  <si>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</si>
  <si>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</si>
  <si>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</si>
  <si>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</si>
  <si>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</si>
  <si>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</si>
  <si>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</si>
  <si>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</si>
  <si>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</si>
  <si>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</si>
  <si>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</si>
  <si>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</si>
  <si>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</si>
  <si>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</si>
  <si>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</si>
  <si>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</si>
  <si>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</si>
  <si>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</si>
  <si>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</si>
  <si>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</si>
  <si>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</si>
  <si>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</si>
  <si>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</si>
  <si>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</si>
  <si>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</si>
  <si>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</si>
  <si>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</si>
  <si>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</si>
  <si>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</si>
  <si>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</si>
  <si>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</si>
  <si>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</si>
  <si>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</si>
  <si>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</si>
  <si>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</si>
  <si>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</si>
  <si>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</si>
  <si>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</si>
  <si>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</si>
  <si>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</si>
  <si>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</si>
  <si>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</si>
  <si>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</si>
  <si>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</si>
  <si>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</si>
  <si>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</si>
  <si>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</si>
  <si>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</si>
  <si>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</si>
  <si>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</si>
  <si>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</si>
  <si>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</si>
  <si>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</si>
  <si>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</si>
  <si>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</si>
  <si>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</si>
  <si>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</si>
  <si>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</si>
  <si>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</si>
  <si>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</si>
  <si>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</si>
  <si>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</si>
  <si>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</si>
  <si>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</si>
  <si>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</si>
  <si>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</si>
  <si>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</si>
  <si>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</si>
  <si>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</si>
  <si>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</si>
  <si>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</si>
  <si>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</si>
  <si>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</si>
  <si>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</si>
  <si>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</si>
  <si>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</si>
  <si>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</si>
  <si>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</si>
  <si>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</si>
  <si>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</si>
  <si>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</si>
  <si>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</si>
  <si>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</si>
  <si>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</si>
  <si>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</si>
  <si>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</si>
  <si>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</si>
  <si>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</si>
  <si>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</si>
  <si>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</si>
  <si>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</si>
  <si>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</si>
  <si>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</si>
  <si>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</si>
  <si>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</si>
  <si>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</si>
  <si>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</si>
  <si>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</si>
  <si>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</si>
  <si>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</si>
  <si>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</si>
  <si>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</si>
  <si>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</si>
  <si>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</si>
  <si>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</si>
  <si>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</si>
  <si>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</si>
  <si>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</si>
  <si>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</si>
  <si>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</si>
  <si>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</si>
  <si>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</si>
  <si>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</si>
  <si>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</si>
  <si>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</si>
  <si>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</si>
  <si>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</si>
  <si>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</si>
  <si>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</si>
  <si>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</si>
  <si>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</si>
  <si>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</si>
  <si>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</si>
  <si>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</si>
  <si>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</si>
  <si>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</si>
  <si>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</si>
  <si>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</si>
  <si>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</si>
  <si>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</si>
  <si>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</si>
  <si>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</si>
  <si>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</si>
  <si>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</si>
  <si>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</si>
  <si>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</si>
  <si>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</si>
  <si>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</si>
  <si>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</si>
  <si>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</si>
  <si>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</si>
  <si>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</si>
  <si>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</si>
  <si>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</si>
  <si>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</si>
  <si>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</si>
  <si>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</si>
  <si>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</si>
  <si>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</si>
  <si>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</si>
  <si>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</si>
  <si>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</si>
  <si>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</si>
  <si>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</si>
  <si>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</si>
  <si>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</si>
  <si>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</si>
  <si>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</si>
  <si>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</si>
  <si>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</si>
  <si>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</si>
  <si>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</si>
  <si>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</si>
  <si>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</si>
  <si>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</si>
  <si>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</si>
  <si>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</si>
  <si>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</si>
  <si>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</si>
  <si>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</si>
  <si>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</si>
  <si>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</si>
  <si>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</si>
  <si>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</si>
  <si>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</si>
  <si>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</si>
  <si>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</si>
  <si>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</si>
  <si>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</si>
  <si>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</si>
  <si>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</si>
  <si>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</si>
  <si>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</si>
  <si>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</si>
  <si>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</si>
  <si>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</si>
  <si>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</si>
  <si>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</si>
  <si>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</si>
  <si>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</si>
  <si>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</si>
  <si>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</si>
  <si>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</si>
  <si>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</si>
  <si>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</si>
  <si>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</si>
  <si>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</si>
  <si>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</si>
  <si>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</si>
  <si>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</si>
  <si>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</si>
  <si>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</si>
  <si>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</si>
  <si>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</si>
  <si>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</si>
  <si>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</si>
  <si>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</si>
  <si>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</si>
  <si>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</si>
  <si>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</si>
  <si>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</si>
  <si>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</si>
  <si>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</si>
  <si>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</si>
  <si>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</si>
  <si>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</si>
  <si>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</si>
  <si>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</si>
  <si>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</si>
  <si>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</si>
  <si>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</si>
  <si>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</si>
  <si>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</si>
  <si>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</si>
  <si>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</si>
  <si>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</si>
  <si>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</si>
  <si>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</si>
  <si>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</si>
  <si>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</si>
  <si>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</si>
  <si>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</si>
  <si>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</si>
  <si>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</si>
  <si>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</si>
  <si>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</si>
  <si>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</si>
  <si>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</si>
  <si>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</si>
  <si>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</si>
  <si>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</si>
  <si>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</si>
  <si>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</si>
  <si>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</si>
  <si>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</si>
  <si>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</si>
  <si>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</si>
  <si>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</si>
  <si>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</si>
  <si>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</si>
  <si>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</si>
  <si>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</si>
  <si>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</si>
  <si>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</si>
  <si>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</si>
  <si>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</si>
  <si>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</si>
  <si>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</si>
  <si>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</si>
  <si>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</si>
  <si>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</si>
  <si>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</si>
  <si>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</si>
  <si>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</si>
  <si>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</si>
  <si>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</si>
  <si>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</si>
  <si>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</si>
  <si>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</si>
  <si>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</si>
  <si>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</si>
  <si>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</si>
  <si>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</si>
  <si>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</si>
  <si>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</si>
  <si>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</si>
  <si>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</si>
  <si>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</si>
  <si>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</si>
  <si>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</si>
  <si>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</si>
  <si>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</si>
  <si>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</si>
  <si>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</si>
  <si>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</si>
  <si>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</si>
  <si>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</si>
  <si>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</si>
  <si>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</si>
  <si>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</si>
  <si>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</si>
  <si>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</si>
  <si>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</si>
  <si>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</si>
  <si>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</si>
  <si>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</si>
  <si>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</si>
  <si>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</si>
  <si>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</si>
  <si>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</si>
  <si>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</si>
  <si>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</si>
  <si>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</si>
  <si>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</si>
  <si>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</si>
  <si>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</si>
  <si>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</si>
  <si>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</si>
  <si>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</si>
  <si>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</si>
  <si>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</si>
  <si>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</si>
  <si>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</si>
  <si>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</si>
  <si>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</si>
  <si>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</si>
  <si>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</si>
  <si>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</si>
  <si>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</si>
  <si>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</si>
  <si>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</si>
  <si>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</si>
  <si>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</si>
  <si>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</si>
  <si>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</si>
  <si>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</si>
  <si>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</si>
  <si>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</si>
  <si>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</si>
  <si>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</si>
  <si>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</si>
  <si>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</si>
  <si>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</si>
  <si>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</si>
  <si>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</si>
  <si>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</si>
  <si>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</si>
  <si>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</si>
  <si>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</si>
  <si>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</si>
  <si>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</si>
  <si>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</si>
  <si>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</si>
  <si>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</si>
  <si>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</si>
  <si>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</si>
  <si>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</si>
  <si>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</si>
  <si>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</si>
  <si>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</si>
  <si>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</si>
  <si>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</si>
  <si>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</si>
  <si>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</si>
  <si>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</si>
  <si>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</si>
  <si>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</si>
  <si>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</si>
  <si>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</si>
  <si>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</si>
  <si>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</si>
  <si>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</si>
  <si>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</si>
  <si>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</si>
  <si>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</si>
  <si>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</si>
  <si>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</si>
  <si>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</si>
  <si>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</si>
  <si>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</si>
  <si>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</si>
  <si>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</si>
  <si>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</si>
  <si>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</si>
  <si>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</si>
  <si>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</si>
  <si>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</si>
  <si>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</si>
  <si>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</si>
  <si>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</si>
  <si>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</si>
  <si>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</si>
  <si>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</si>
  <si>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</si>
  <si>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</si>
  <si>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</si>
  <si>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</si>
  <si>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</si>
  <si>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</si>
  <si>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</si>
  <si>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</si>
  <si>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</si>
  <si>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</si>
  <si>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</si>
  <si>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</si>
  <si>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</si>
  <si>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</si>
  <si>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</si>
  <si>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</si>
  <si>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</si>
  <si>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</si>
  <si>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</si>
  <si>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</si>
  <si>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</si>
  <si>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</si>
  <si>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</si>
  <si>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</si>
  <si>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</si>
  <si>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</si>
  <si>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</si>
  <si>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</si>
  <si>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</si>
  <si>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</si>
  <si>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</si>
  <si>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</si>
  <si>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</si>
  <si>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</si>
  <si>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</si>
  <si>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</si>
  <si>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</si>
  <si>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</si>
  <si>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</si>
  <si>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</si>
  <si>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</si>
  <si>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</si>
  <si>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</si>
  <si>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</si>
  <si>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</si>
  <si>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</si>
  <si>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</si>
  <si>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</si>
  <si>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</si>
  <si>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</si>
  <si>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</si>
  <si>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</si>
  <si>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</si>
  <si>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</si>
  <si>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</si>
  <si>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</si>
  <si>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</si>
  <si>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</si>
  <si>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</si>
  <si>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</si>
  <si>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</si>
  <si>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</si>
  <si>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</si>
  <si>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</si>
  <si>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</si>
  <si>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</si>
  <si>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</si>
  <si>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</si>
  <si>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</si>
  <si>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</si>
  <si>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</si>
  <si>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</si>
  <si>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</si>
  <si>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</si>
  <si>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</si>
  <si>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</si>
  <si>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</si>
  <si>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</si>
  <si>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</si>
  <si>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</si>
  <si>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</si>
  <si>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</si>
  <si>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</si>
  <si>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</si>
  <si>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</si>
  <si>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</si>
  <si>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</si>
  <si>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</si>
  <si>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</si>
  <si>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</si>
  <si>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</si>
  <si>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</si>
  <si>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</si>
  <si>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</si>
  <si>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</si>
  <si>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</si>
  <si>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</si>
  <si>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</si>
  <si>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</si>
  <si>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</si>
  <si>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</si>
  <si>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</si>
  <si>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</si>
  <si>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</si>
  <si>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</si>
  <si>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</si>
  <si>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</si>
  <si>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</si>
  <si>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</si>
  <si>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</si>
  <si>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</si>
  <si>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</si>
  <si>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</si>
  <si>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</si>
  <si>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</si>
  <si>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</si>
  <si>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</si>
  <si>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</si>
  <si>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</si>
  <si>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</si>
  <si>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</si>
  <si>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</si>
  <si>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</si>
  <si>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</si>
  <si>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</si>
  <si>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</si>
  <si>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</si>
  <si>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</si>
  <si>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</si>
  <si>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</si>
  <si>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</si>
  <si>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</si>
  <si>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</si>
  <si>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</si>
  <si>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</si>
  <si>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</si>
  <si>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</si>
  <si>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</si>
  <si>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</si>
  <si>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</si>
  <si>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</si>
  <si>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</si>
  <si>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</si>
  <si>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</si>
  <si>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</si>
  <si>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</si>
  <si>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</si>
  <si>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</si>
  <si>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</si>
  <si>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</si>
  <si>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</si>
  <si>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</si>
  <si>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</si>
  <si>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</si>
  <si>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</si>
  <si>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</si>
  <si>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</si>
  <si>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</si>
  <si>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</si>
  <si>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</si>
  <si>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</si>
  <si>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</si>
  <si>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</si>
  <si>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</si>
  <si>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</si>
  <si>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</si>
  <si>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</si>
  <si>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</si>
  <si>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</si>
  <si>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</si>
  <si>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</si>
  <si>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</si>
  <si>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</si>
  <si>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</si>
  <si>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</si>
  <si>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</si>
  <si>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</si>
  <si>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</si>
  <si>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</si>
  <si>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</si>
  <si>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</si>
  <si>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</si>
  <si>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</si>
  <si>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</si>
  <si>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</si>
  <si>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</si>
  <si>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</si>
  <si>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</si>
  <si>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</si>
  <si>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</si>
  <si>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</si>
  <si>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</si>
  <si>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</si>
  <si>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</si>
  <si>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</si>
  <si>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</si>
  <si>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</si>
  <si>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</si>
  <si>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</si>
  <si>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</si>
  <si>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</si>
  <si>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</si>
  <si>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</si>
  <si>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</si>
  <si>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</si>
  <si>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</si>
  <si>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</si>
  <si>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</si>
  <si>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</si>
  <si>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</si>
  <si>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</si>
  <si>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</si>
  <si>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</si>
  <si>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</si>
  <si>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</si>
  <si>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</si>
  <si>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</si>
  <si>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</si>
  <si>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</si>
  <si>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</si>
  <si>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</si>
  <si>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</si>
  <si>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</si>
  <si>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</si>
  <si>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</si>
  <si>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</si>
  <si>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</si>
  <si>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</si>
  <si>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</si>
  <si>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</si>
  <si>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</si>
  <si>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</si>
  <si>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</si>
  <si>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</si>
  <si>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</si>
  <si>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</si>
  <si>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</si>
  <si>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</si>
  <si>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</si>
  <si>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</si>
  <si>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</si>
  <si>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</si>
  <si>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</si>
  <si>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</si>
  <si>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</si>
  <si>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</si>
  <si>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</si>
  <si>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</si>
  <si>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</si>
  <si>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</si>
  <si>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</si>
  <si>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</si>
  <si>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</si>
  <si>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</si>
  <si>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</si>
  <si>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</si>
  <si>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</si>
  <si>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</si>
  <si>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</si>
  <si>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</si>
  <si>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</si>
  <si>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</si>
  <si>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</si>
  <si>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</si>
  <si>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</si>
  <si>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</si>
  <si>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</si>
  <si>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</si>
  <si>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</si>
  <si>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</si>
  <si>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</si>
  <si>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</si>
  <si>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</si>
  <si>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</si>
  <si>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</si>
  <si>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</si>
  <si>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</si>
  <si>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</si>
  <si>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</si>
  <si>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</si>
  <si>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</si>
  <si>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</si>
  <si>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</si>
  <si>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</si>
  <si>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</si>
  <si>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</si>
  <si>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</si>
  <si>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</si>
  <si>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</si>
  <si>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</si>
  <si>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</si>
  <si>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</si>
  <si>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</si>
  <si>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</si>
  <si>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</si>
  <si>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</si>
  <si>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</si>
  <si>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</si>
  <si>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</si>
  <si>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</si>
  <si>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</si>
  <si>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</si>
  <si>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</si>
  <si>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</si>
  <si>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</si>
  <si>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</si>
  <si>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</si>
  <si>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</si>
  <si>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</si>
  <si>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</si>
  <si>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</si>
  <si>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</si>
  <si>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</si>
  <si>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</si>
  <si>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</si>
  <si>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</si>
  <si>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</si>
  <si>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</si>
  <si>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</si>
  <si>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</si>
  <si>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</si>
  <si>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</si>
  <si>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</si>
  <si>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</si>
  <si>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</si>
  <si>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</si>
  <si>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</si>
  <si>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</si>
  <si>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</si>
  <si>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</si>
  <si>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</si>
  <si>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</si>
  <si>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</si>
  <si>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</si>
  <si>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</si>
  <si>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</si>
  <si>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</si>
  <si>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</si>
  <si>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</si>
  <si>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</si>
  <si>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</si>
  <si>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</si>
  <si>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</si>
  <si>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</si>
  <si>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</si>
  <si>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</si>
  <si>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</si>
  <si>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</si>
  <si>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</si>
  <si>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</si>
  <si>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</si>
  <si>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</si>
  <si>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</si>
  <si>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</si>
  <si>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</si>
  <si>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</si>
  <si>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</si>
  <si>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</si>
  <si>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</si>
  <si>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</si>
  <si>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</si>
  <si>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</si>
  <si>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</si>
  <si>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</si>
  <si>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</si>
  <si>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</si>
  <si>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</si>
  <si>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</si>
  <si>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</si>
  <si>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</si>
  <si>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</si>
  <si>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</si>
  <si>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</si>
  <si>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</si>
  <si>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</si>
  <si>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</si>
  <si>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</si>
  <si>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</si>
  <si>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</si>
  <si>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</si>
  <si>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</si>
  <si>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</si>
  <si>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</si>
  <si>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</si>
  <si>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</si>
  <si>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</si>
  <si>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</si>
  <si>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</si>
  <si>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</si>
  <si>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</si>
  <si>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</si>
  <si>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</si>
  <si>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</si>
  <si>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</si>
  <si>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</si>
  <si>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</si>
  <si>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</si>
  <si>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</si>
  <si>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</si>
  <si>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</si>
  <si>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</si>
  <si>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</si>
  <si>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</si>
  <si>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</si>
  <si>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</si>
  <si>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</si>
  <si>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</si>
  <si>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</si>
  <si>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</si>
  <si>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</si>
  <si>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</si>
  <si>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</si>
  <si>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</si>
  <si>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</si>
  <si>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</si>
  <si>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</si>
  <si>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</si>
  <si>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</si>
  <si>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</si>
  <si>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</si>
  <si>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</si>
  <si>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</si>
  <si>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</si>
  <si>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</si>
  <si>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</si>
  <si>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</si>
  <si>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</si>
  <si>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</si>
  <si>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</si>
  <si>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</si>
  <si>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</si>
  <si>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</si>
  <si>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</si>
  <si>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</si>
  <si>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</si>
  <si>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</si>
  <si>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</si>
  <si>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</si>
  <si>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</si>
  <si>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</si>
  <si>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</si>
  <si>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</si>
  <si>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</si>
  <si>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</si>
  <si>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</si>
  <si>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</si>
  <si>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</si>
  <si>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</si>
  <si>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</si>
  <si>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</si>
  <si>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</si>
  <si>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</si>
  <si>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</si>
  <si>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</si>
  <si>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</si>
  <si>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</si>
  <si>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</si>
  <si>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</si>
  <si>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</si>
  <si>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</si>
  <si>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</si>
  <si>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</si>
  <si>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</si>
  <si>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</si>
  <si>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</si>
  <si>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</si>
  <si>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</si>
  <si>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</si>
  <si>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</si>
  <si>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</si>
  <si>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</si>
  <si>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</si>
  <si>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</si>
  <si>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</si>
  <si>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</si>
  <si>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</si>
  <si>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</si>
  <si>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</si>
  <si>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</si>
  <si>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</si>
  <si>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</si>
  <si>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</si>
  <si>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</si>
  <si>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</si>
  <si>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</si>
  <si>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</si>
  <si>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</si>
  <si>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</si>
  <si>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</si>
  <si>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</si>
  <si>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</si>
  <si>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</si>
  <si>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</si>
  <si>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</si>
  <si>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</si>
  <si>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</si>
  <si>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</si>
  <si>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</si>
  <si>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</si>
  <si>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</si>
  <si>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</si>
  <si>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</si>
  <si>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</si>
  <si>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</si>
  <si>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</si>
  <si>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</si>
  <si>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</si>
  <si>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</si>
  <si>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</si>
  <si>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</si>
  <si>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</si>
  <si>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</si>
  <si>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</si>
  <si>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</si>
  <si>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</si>
  <si>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</si>
  <si>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</si>
  <si>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</si>
  <si>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</si>
  <si>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</si>
  <si>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</si>
  <si>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</si>
  <si>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</si>
  <si>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</si>
  <si>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</si>
  <si>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</si>
  <si>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</si>
  <si>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</si>
  <si>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</si>
  <si>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</si>
  <si>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</si>
  <si>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</si>
  <si>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</si>
  <si>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</si>
  <si>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</si>
  <si>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</si>
  <si>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</si>
  <si>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</si>
  <si>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</si>
  <si>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</si>
  <si>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</si>
  <si>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</si>
  <si>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</si>
  <si>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</si>
  <si>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</si>
  <si>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</si>
  <si>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</si>
  <si>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</si>
  <si>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</si>
  <si>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</si>
  <si>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</si>
  <si>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</si>
  <si>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</si>
  <si>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</si>
  <si>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</si>
  <si>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</si>
  <si>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</si>
  <si>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</si>
  <si>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</si>
  <si>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</si>
  <si>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</si>
  <si>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</si>
  <si>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</si>
  <si>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</si>
  <si>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</si>
  <si>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</si>
  <si>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</si>
  <si>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</si>
  <si>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</si>
  <si>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</si>
  <si>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</si>
  <si>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</si>
  <si>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</si>
  <si>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</si>
  <si>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</si>
  <si>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</si>
  <si>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</si>
  <si>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</si>
  <si>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</si>
  <si>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</si>
  <si>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</si>
  <si>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</si>
  <si>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</si>
  <si>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</si>
  <si>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</si>
  <si>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</si>
  <si>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</si>
  <si>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</si>
  <si>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</si>
  <si>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</si>
  <si>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</si>
  <si>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</si>
  <si>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</si>
  <si>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</si>
  <si>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</si>
  <si>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</si>
  <si>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</si>
  <si>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</si>
  <si>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</si>
  <si>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</si>
  <si>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</si>
  <si>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</si>
  <si>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</si>
  <si>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</si>
  <si>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</si>
  <si>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</si>
  <si>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</si>
  <si>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</si>
  <si>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</si>
  <si>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</si>
  <si>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</si>
  <si>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</si>
  <si>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</si>
  <si>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</si>
  <si>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</si>
  <si>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</si>
  <si>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</si>
  <si>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</si>
  <si>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</si>
  <si>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</si>
  <si>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</si>
  <si>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</si>
  <si>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</si>
  <si>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</si>
  <si>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</si>
  <si>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</si>
  <si>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</si>
  <si>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</si>
  <si>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</si>
  <si>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</si>
  <si>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</si>
  <si>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</si>
  <si>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</si>
  <si>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</si>
  <si>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</si>
  <si>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</si>
  <si>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</si>
  <si>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</si>
  <si>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</si>
  <si>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</si>
  <si>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</si>
  <si>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</si>
  <si>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</si>
  <si>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</si>
  <si>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</si>
  <si>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</si>
  <si>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</si>
  <si>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</si>
  <si>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</si>
  <si>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</si>
  <si>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</si>
  <si>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</si>
  <si>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</si>
  <si>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</si>
  <si>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</si>
  <si>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</si>
  <si>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</si>
  <si>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</si>
  <si>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</si>
  <si>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</si>
  <si>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</si>
  <si>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</si>
  <si>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</si>
  <si>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</si>
  <si>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</si>
  <si>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</si>
  <si>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</si>
  <si>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</si>
  <si>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</si>
  <si>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</si>
  <si>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</si>
  <si>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</si>
  <si>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</si>
  <si>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</si>
  <si>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</si>
  <si>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</si>
  <si>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</si>
  <si>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</si>
  <si>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</si>
  <si>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</si>
  <si>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</si>
  <si>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</si>
  <si>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</si>
  <si>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</si>
  <si>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</si>
  <si>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</si>
  <si>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</si>
  <si>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</si>
  <si>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</si>
  <si>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</si>
  <si>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</si>
  <si>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</si>
  <si>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</si>
  <si>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</si>
  <si>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</si>
  <si>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</si>
  <si>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</si>
  <si>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</si>
  <si>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</si>
  <si>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</si>
  <si>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</si>
  <si>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</si>
  <si>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</si>
  <si>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</si>
  <si>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</si>
  <si>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</si>
  <si>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</si>
  <si>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</si>
  <si>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</si>
  <si>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</si>
  <si>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</si>
  <si>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</si>
  <si>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</si>
  <si>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</si>
  <si>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</si>
  <si>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</si>
  <si>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</si>
  <si>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</si>
  <si>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</si>
  <si>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</si>
  <si>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</si>
  <si>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</si>
  <si>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</si>
  <si>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</si>
  <si>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</si>
  <si>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</si>
  <si>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</si>
  <si>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</si>
  <si>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</si>
  <si>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</si>
  <si>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</si>
  <si>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</si>
  <si>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</si>
  <si>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</si>
  <si>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</si>
  <si>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</si>
  <si>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</si>
  <si>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</si>
  <si>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</si>
  <si>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</si>
  <si>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</si>
  <si>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</si>
  <si>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</si>
  <si>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</si>
  <si>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</si>
  <si>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</si>
  <si>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</si>
  <si>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</si>
  <si>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</si>
  <si>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</si>
  <si>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</si>
  <si>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</si>
  <si>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</si>
  <si>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</si>
  <si>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</si>
  <si>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</si>
  <si>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</si>
  <si>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</si>
  <si>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</si>
  <si>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</si>
  <si>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</si>
  <si>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</si>
  <si>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</si>
  <si>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</si>
  <si>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</si>
  <si>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</si>
  <si>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</si>
  <si>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</si>
  <si>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</si>
  <si>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</si>
  <si>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</si>
  <si>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</si>
  <si>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</si>
  <si>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</si>
  <si>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</si>
  <si>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</si>
  <si>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</si>
  <si>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</si>
  <si>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</si>
  <si>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</si>
  <si>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</si>
  <si>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</si>
  <si>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</si>
  <si>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</si>
  <si>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</si>
  <si>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</si>
  <si>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</si>
  <si>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</si>
  <si>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</si>
  <si>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</si>
  <si>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</si>
  <si>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</si>
  <si>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</si>
  <si>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</si>
  <si>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</si>
  <si>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</si>
  <si>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</si>
  <si>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</si>
  <si>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</si>
  <si>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</si>
  <si>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</si>
  <si>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</si>
  <si>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</si>
  <si>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</si>
  <si>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</si>
  <si>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</si>
  <si>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</si>
  <si>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</si>
  <si>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</si>
  <si>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</si>
  <si>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</si>
  <si>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</si>
  <si>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</si>
  <si>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</si>
  <si>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</si>
  <si>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</si>
  <si>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</si>
  <si>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</si>
  <si>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</si>
  <si>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</si>
  <si>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</si>
  <si>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</si>
  <si>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</si>
  <si>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</si>
  <si>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</si>
  <si>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</si>
  <si>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</si>
  <si>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</si>
  <si>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</si>
  <si>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</si>
  <si>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</si>
  <si>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</si>
  <si>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</si>
  <si>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</si>
  <si>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</si>
  <si>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</si>
  <si>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</si>
  <si>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</si>
  <si>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</si>
  <si>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</si>
  <si>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</si>
  <si>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</si>
  <si>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</si>
  <si>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</si>
  <si>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</si>
  <si>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</si>
  <si>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</si>
  <si>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</si>
  <si>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</si>
  <si>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</si>
  <si>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</si>
  <si>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</si>
  <si>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</si>
  <si>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</si>
  <si>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</si>
  <si>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</si>
  <si>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</si>
  <si>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</si>
  <si>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</si>
  <si>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</si>
  <si>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</si>
  <si>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</si>
  <si>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</si>
  <si>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</si>
  <si>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</si>
  <si>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</si>
  <si>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</si>
  <si>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</si>
  <si>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</si>
  <si>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</si>
  <si>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</si>
  <si>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</si>
  <si>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</si>
  <si>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</si>
  <si>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</si>
  <si>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</si>
  <si>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</si>
  <si>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</si>
  <si>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</si>
  <si>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</si>
  <si>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</si>
  <si>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</si>
  <si>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</si>
  <si>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</si>
  <si>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</si>
  <si>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</si>
  <si>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</si>
  <si>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</si>
  <si>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</si>
  <si>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</si>
  <si>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</si>
  <si>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</si>
  <si>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</si>
  <si>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</si>
  <si>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</si>
  <si>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</si>
  <si>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</si>
  <si>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</si>
  <si>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</si>
  <si>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</si>
  <si>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</si>
  <si>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</si>
  <si>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</si>
  <si>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</si>
  <si>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</si>
  <si>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</si>
  <si>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</si>
  <si>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</si>
  <si>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</si>
  <si>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</si>
  <si>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</si>
  <si>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</si>
  <si>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</si>
  <si>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</si>
  <si>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</si>
  <si>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</si>
  <si>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</si>
  <si>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</si>
  <si>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</si>
  <si>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</si>
  <si>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</si>
  <si>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</si>
  <si>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</si>
  <si>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</si>
  <si>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</si>
  <si>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</si>
  <si>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</si>
  <si>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</si>
  <si>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</si>
  <si>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</si>
  <si>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</si>
  <si>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</si>
  <si>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</si>
  <si>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</si>
  <si>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</si>
  <si>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</si>
  <si>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</si>
  <si>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</si>
  <si>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</si>
  <si>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</si>
  <si>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</si>
  <si>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</si>
  <si>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</si>
  <si>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</si>
  <si>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</si>
  <si>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</si>
  <si>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</si>
  <si>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</si>
  <si>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</si>
  <si>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</si>
  <si>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</si>
  <si>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</si>
  <si>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</si>
  <si>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</si>
  <si>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</si>
  <si>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</si>
  <si>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</si>
  <si>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</si>
  <si>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</si>
  <si>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</si>
  <si>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</si>
  <si>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</si>
  <si>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</si>
  <si>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</si>
  <si>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</si>
  <si>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</si>
  <si>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</si>
  <si>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</si>
  <si>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</si>
  <si>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</si>
  <si>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</si>
  <si>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</si>
  <si>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</si>
  <si>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</si>
  <si>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</si>
  <si>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</si>
  <si>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</si>
  <si>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</si>
  <si>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</si>
  <si>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</si>
  <si>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</si>
  <si>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</si>
  <si>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</si>
  <si>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</si>
  <si>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</si>
  <si>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</si>
  <si>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</si>
  <si>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</si>
  <si>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</si>
  <si>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</si>
  <si>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</si>
  <si>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</si>
  <si>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</si>
  <si>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</si>
  <si>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</si>
  <si>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</si>
  <si>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</si>
  <si>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</si>
  <si>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</si>
  <si>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</si>
  <si>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</si>
  <si>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</si>
  <si>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</si>
  <si>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</si>
  <si>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</si>
  <si>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</si>
  <si>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</si>
  <si>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</si>
  <si>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</si>
  <si>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</si>
  <si>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</si>
  <si>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</si>
  <si>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</si>
  <si>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</si>
  <si>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</si>
  <si>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</si>
  <si>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</si>
  <si>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</si>
  <si>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</si>
  <si>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</si>
  <si>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</si>
  <si>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</si>
  <si>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</si>
  <si>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</si>
  <si>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</si>
  <si>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</si>
  <si>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</si>
  <si>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</si>
  <si>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</si>
  <si>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</si>
  <si>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</si>
  <si>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</si>
  <si>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</si>
  <si>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</si>
  <si>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</si>
  <si>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</si>
  <si>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</si>
  <si>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</si>
  <si>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</si>
  <si>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</si>
  <si>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</si>
  <si>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</si>
  <si>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</si>
  <si>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</si>
  <si>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</si>
  <si>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</si>
  <si>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</si>
  <si>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</si>
  <si>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</si>
  <si>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</si>
  <si>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</si>
  <si>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</si>
  <si>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</si>
  <si>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</si>
  <si>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</si>
  <si>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</si>
  <si>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</si>
  <si>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</si>
  <si>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</si>
  <si>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</si>
  <si>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</si>
  <si>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</si>
  <si>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</si>
  <si>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</si>
  <si>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</si>
  <si>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</si>
  <si>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</si>
  <si>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</si>
  <si>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</si>
  <si>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</si>
  <si>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</si>
  <si>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</si>
  <si>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</si>
  <si>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</si>
  <si>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</si>
  <si>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</si>
  <si>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</si>
  <si>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</si>
  <si>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</si>
  <si>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</si>
  <si>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</si>
  <si>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</si>
  <si>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</si>
  <si>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</si>
  <si>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</si>
  <si>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</si>
  <si>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</si>
  <si>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</si>
  <si>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</si>
  <si>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</si>
  <si>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</si>
  <si>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</si>
  <si>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</si>
  <si>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</si>
  <si>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</si>
  <si>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</si>
  <si>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</si>
  <si>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</si>
  <si>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</si>
  <si>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</si>
  <si>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</si>
  <si>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</si>
  <si>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</si>
  <si>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</si>
  <si>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</si>
  <si>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</si>
  <si>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</si>
  <si>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</si>
  <si>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</si>
  <si>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</si>
  <si>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</si>
  <si>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</si>
  <si>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</si>
  <si>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</si>
  <si>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</si>
  <si>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</si>
  <si>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</si>
  <si>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</si>
  <si>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</si>
  <si>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</si>
  <si>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</si>
  <si>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</si>
  <si>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</si>
  <si>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</si>
  <si>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</si>
  <si>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</si>
  <si>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</si>
  <si>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</si>
  <si>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</si>
  <si>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</si>
  <si>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</si>
  <si>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</si>
  <si>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</si>
  <si>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</si>
  <si>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</si>
  <si>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</si>
  <si>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</si>
  <si>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</si>
  <si>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</si>
  <si>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</si>
  <si>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</si>
  <si>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</si>
  <si>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</si>
  <si>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</si>
  <si>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</si>
  <si>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</si>
  <si>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</si>
  <si>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</si>
  <si>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</si>
  <si>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</si>
  <si>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</si>
  <si>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</si>
  <si>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</si>
  <si>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</si>
  <si>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</si>
  <si>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</si>
  <si>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</si>
  <si>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</si>
  <si>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</si>
  <si>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</si>
  <si>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</si>
  <si>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</si>
  <si>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</si>
  <si>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</si>
  <si>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</si>
  <si>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</si>
  <si>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</si>
  <si>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</si>
  <si>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</si>
  <si>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</si>
  <si>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</si>
  <si>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</si>
  <si>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</si>
  <si>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</si>
  <si>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</si>
  <si>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</si>
  <si>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</si>
  <si>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</si>
  <si>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</si>
  <si>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</si>
  <si>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</si>
  <si>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</si>
  <si>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</si>
  <si>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</si>
  <si>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</si>
  <si>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</si>
  <si>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</si>
  <si>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</si>
  <si>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</si>
  <si>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</si>
  <si>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</si>
  <si>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</si>
  <si>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</si>
  <si>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</si>
  <si>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</si>
  <si>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</si>
  <si>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</si>
  <si>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</si>
  <si>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</si>
  <si>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</si>
  <si>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</si>
  <si>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</si>
  <si>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</si>
  <si>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</si>
  <si>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</si>
  <si>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</si>
  <si>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</si>
  <si>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</si>
  <si>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</si>
  <si>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</si>
  <si>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</si>
  <si>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</si>
  <si>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</si>
  <si>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</si>
  <si>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</si>
  <si>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</si>
  <si>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</si>
  <si>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</si>
  <si>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</si>
  <si>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</si>
  <si>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</si>
  <si>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</si>
  <si>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</si>
  <si>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</si>
  <si>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</si>
  <si>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</si>
  <si>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</si>
  <si>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</si>
  <si>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</si>
  <si>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</si>
  <si>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</si>
  <si>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</si>
  <si>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</si>
  <si>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</si>
  <si>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</si>
  <si>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</si>
  <si>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</si>
  <si>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</si>
  <si>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</si>
  <si>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</si>
  <si>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</si>
  <si>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</si>
  <si>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</si>
  <si>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</si>
  <si>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</si>
  <si>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</si>
  <si>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</si>
  <si>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</si>
  <si>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</si>
  <si>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</si>
  <si>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</si>
  <si>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</si>
  <si>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</si>
  <si>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</si>
  <si>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</si>
  <si>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</si>
  <si>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</si>
  <si>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</si>
  <si>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</si>
  <si>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</si>
  <si>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</si>
  <si>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</si>
  <si>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</si>
  <si>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</si>
  <si>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</si>
  <si>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</si>
  <si>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</si>
  <si>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</si>
  <si>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</si>
  <si>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</si>
  <si>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</si>
  <si>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</si>
  <si>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</si>
  <si>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</si>
  <si>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</si>
  <si>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</si>
  <si>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</si>
  <si>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</si>
  <si>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</si>
  <si>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</si>
  <si>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</si>
  <si>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</si>
  <si>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</si>
  <si>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</si>
  <si>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</si>
  <si>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</si>
  <si>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</si>
  <si>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</si>
  <si>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</si>
  <si>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</si>
  <si>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</si>
  <si>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</si>
  <si>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</si>
  <si>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</si>
  <si>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</si>
  <si>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</si>
  <si>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</si>
  <si>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</si>
  <si>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</si>
  <si>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</si>
  <si>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</si>
  <si>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</si>
  <si>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</si>
  <si>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</si>
  <si>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</si>
  <si>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</si>
  <si>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</si>
  <si>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</si>
  <si>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</si>
  <si>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</si>
  <si>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</si>
  <si>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</si>
  <si>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</si>
  <si>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</si>
  <si>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</si>
  <si>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</si>
  <si>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</si>
  <si>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</si>
  <si>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</si>
  <si>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</si>
  <si>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</si>
  <si>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</si>
  <si>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</si>
  <si>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</si>
  <si>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</si>
  <si>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</si>
  <si>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</si>
  <si>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</si>
  <si>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</si>
  <si>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</si>
  <si>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</si>
  <si>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</si>
  <si>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</si>
  <si>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</si>
  <si>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</si>
  <si>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</si>
  <si>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</si>
  <si>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</si>
  <si>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</si>
  <si>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</si>
  <si>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</si>
  <si>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</si>
  <si>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</si>
  <si>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</si>
  <si>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</si>
  <si>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</si>
  <si>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</si>
  <si>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</si>
  <si>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</si>
  <si>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</si>
  <si>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</si>
  <si>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</si>
  <si>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</si>
  <si>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</si>
  <si>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</si>
  <si>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</si>
  <si>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</si>
  <si>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</si>
  <si>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</si>
  <si>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</si>
  <si>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</si>
  <si>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</si>
  <si>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</si>
  <si>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</si>
  <si>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</si>
  <si>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</si>
  <si>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</si>
  <si>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</si>
  <si>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</si>
  <si>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</si>
  <si>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</si>
  <si>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</si>
  <si>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</si>
  <si>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</si>
  <si>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</si>
  <si>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</si>
  <si>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</si>
  <si>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</si>
  <si>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</si>
  <si>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</si>
  <si>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</si>
  <si>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</si>
  <si>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</si>
  <si>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</si>
  <si>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</si>
  <si>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</si>
  <si>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</si>
  <si>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</si>
  <si>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</si>
  <si>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</si>
  <si>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</si>
  <si>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</si>
  <si>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</si>
  <si>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</si>
  <si>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</si>
  <si>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</si>
  <si>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</si>
  <si>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</si>
  <si>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</si>
  <si>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</si>
  <si>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</si>
  <si>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</si>
  <si>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</si>
  <si>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</si>
  <si>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</si>
  <si>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</si>
  <si>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</si>
  <si>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</si>
  <si>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</si>
  <si>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</si>
  <si>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</si>
  <si>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</si>
  <si>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</si>
  <si>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</si>
  <si>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</si>
  <si>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</si>
  <si>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</si>
  <si>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</si>
  <si>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</si>
  <si>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</si>
  <si>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</si>
  <si>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</si>
  <si>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</si>
  <si>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</si>
  <si>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</si>
  <si>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</si>
  <si>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</si>
  <si>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</si>
  <si>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</si>
  <si>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</si>
  <si>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</si>
  <si>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</si>
  <si>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</si>
  <si>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</si>
  <si>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</si>
  <si>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</si>
  <si>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</si>
  <si>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</si>
  <si>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</si>
  <si>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</si>
  <si>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</si>
  <si>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</si>
  <si>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</si>
  <si>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</si>
  <si>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</si>
  <si>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</si>
  <si>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</si>
  <si>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</si>
  <si>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</si>
  <si>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</si>
  <si>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</si>
  <si>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</si>
  <si>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</si>
  <si>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</si>
  <si>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</si>
  <si>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</si>
  <si>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</si>
  <si>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</si>
  <si>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</si>
  <si>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</si>
  <si>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</si>
  <si>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</si>
  <si>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</si>
  <si>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</si>
  <si>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</si>
  <si>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</si>
  <si>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</si>
  <si>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</si>
  <si>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</si>
  <si>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</si>
  <si>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</si>
  <si>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</si>
  <si>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</si>
  <si>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</si>
  <si>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</si>
  <si>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</si>
  <si>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</si>
  <si>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</si>
  <si>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</si>
  <si>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</si>
  <si>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</si>
  <si>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</si>
  <si>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</si>
  <si>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</si>
  <si>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</si>
  <si>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</si>
  <si>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</si>
  <si>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</si>
  <si>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</si>
  <si>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</si>
  <si>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</si>
  <si>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</si>
  <si>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</si>
  <si>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</si>
  <si>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</si>
  <si>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</si>
  <si>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</si>
  <si>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</si>
  <si>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</si>
  <si>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</si>
  <si>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</si>
  <si>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</si>
  <si>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</si>
  <si>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</si>
  <si>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</si>
  <si>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</si>
  <si>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</si>
  <si>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</si>
  <si>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</si>
  <si>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</si>
  <si>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</si>
  <si>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</si>
  <si>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</si>
  <si>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</si>
  <si>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</si>
  <si>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</si>
  <si>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</si>
  <si>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</si>
  <si>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</si>
  <si>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</si>
  <si>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</si>
  <si>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</si>
  <si>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</si>
  <si>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</si>
  <si>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</si>
  <si>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</si>
  <si>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</si>
  <si>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</si>
  <si>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</si>
  <si>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</si>
  <si>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</si>
  <si>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</si>
  <si>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</si>
  <si>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</si>
  <si>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</si>
  <si>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</si>
  <si>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</si>
  <si>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</si>
  <si>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</si>
  <si>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</si>
  <si>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</si>
  <si>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</si>
  <si>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</si>
  <si>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</si>
  <si>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</si>
  <si>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</si>
  <si>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</si>
  <si>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</si>
  <si>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</si>
  <si>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</si>
  <si>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</si>
  <si>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</si>
  <si>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</si>
  <si>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</si>
  <si>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</si>
  <si>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</si>
  <si>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</si>
  <si>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</si>
  <si>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</si>
  <si>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</si>
  <si>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</si>
  <si>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</si>
  <si>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</si>
  <si>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</si>
  <si>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</si>
  <si>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</si>
  <si>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</si>
  <si>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</si>
  <si>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</si>
  <si>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</si>
  <si>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</si>
  <si>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</si>
  <si>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</si>
  <si>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</si>
  <si>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</si>
  <si>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</si>
  <si>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</si>
  <si>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</si>
  <si>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</si>
  <si>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</si>
  <si>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</si>
  <si>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</si>
  <si>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</si>
  <si>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</si>
  <si>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</si>
  <si>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</si>
  <si>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</si>
  <si>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</si>
  <si>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</si>
  <si>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</si>
  <si>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</si>
  <si>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</si>
  <si>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</si>
  <si>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</si>
  <si>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</si>
  <si>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</si>
  <si>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</si>
  <si>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</si>
  <si>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</si>
  <si>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</si>
  <si>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</si>
  <si>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</si>
  <si>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</si>
  <si>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</si>
  <si>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</si>
  <si>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</si>
  <si>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</si>
  <si>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</si>
  <si>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</si>
  <si>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</si>
  <si>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</si>
  <si>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</si>
  <si>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</si>
  <si>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</si>
  <si>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</si>
  <si>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</si>
  <si>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</si>
  <si>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</si>
  <si>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</si>
  <si>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</si>
  <si>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</si>
  <si>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</si>
  <si>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</si>
  <si>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</si>
  <si>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</si>
  <si>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</si>
  <si>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</si>
  <si>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</si>
  <si>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</si>
  <si>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</si>
  <si>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</si>
  <si>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</si>
  <si>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</si>
  <si>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</si>
  <si>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</si>
  <si>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</si>
  <si>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</si>
  <si>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</si>
  <si>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</si>
  <si>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</si>
  <si>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</si>
  <si>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</si>
  <si>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</si>
  <si>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</si>
  <si>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</si>
  <si>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</si>
  <si>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</si>
  <si>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</si>
  <si>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</si>
  <si>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</si>
  <si>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</si>
  <si>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</si>
  <si>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</si>
  <si>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</si>
  <si>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</si>
  <si>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</si>
  <si>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</si>
  <si>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</si>
  <si>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</si>
  <si>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</si>
  <si>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</si>
  <si>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</si>
  <si>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</si>
  <si>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</si>
  <si>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</si>
  <si>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</si>
  <si>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</si>
  <si>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</si>
  <si>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</si>
  <si>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</si>
  <si>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</si>
  <si>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</si>
  <si>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</si>
  <si>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</si>
  <si>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</si>
  <si>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</si>
  <si>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</si>
  <si>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</si>
  <si>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</si>
  <si>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</si>
  <si>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</si>
  <si>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</si>
  <si>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</si>
  <si>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</si>
  <si>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</si>
  <si>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</si>
  <si>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</si>
  <si>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</si>
  <si>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</si>
  <si>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</si>
  <si>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</si>
  <si>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</si>
  <si>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</si>
  <si>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</si>
  <si>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</si>
  <si>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</si>
  <si>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</si>
  <si>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</si>
  <si>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</si>
  <si>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</si>
  <si>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</si>
  <si>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</si>
  <si>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</si>
  <si>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</si>
  <si>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</si>
  <si>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</si>
  <si>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</si>
  <si>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</si>
  <si>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</si>
  <si>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</si>
  <si>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</si>
  <si>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</si>
  <si>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</si>
  <si>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</si>
  <si>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</si>
  <si>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</si>
  <si>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</si>
  <si>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</si>
  <si>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</si>
  <si>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</si>
  <si>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</si>
  <si>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</si>
  <si>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</si>
  <si>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</si>
  <si>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</si>
  <si>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</si>
  <si>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</si>
  <si>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</si>
  <si>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</si>
  <si>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</si>
  <si>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</si>
  <si>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</si>
  <si>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</si>
  <si>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</si>
  <si>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</si>
  <si>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</si>
  <si>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</si>
  <si>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</si>
  <si>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</si>
  <si>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</si>
  <si>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</si>
  <si>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</si>
  <si>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</si>
  <si>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</si>
  <si>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</si>
  <si>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</si>
  <si>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</si>
  <si>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</si>
  <si>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</si>
  <si>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</si>
  <si>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</si>
  <si>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</si>
  <si>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</si>
  <si>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</si>
  <si>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</si>
  <si>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</si>
  <si>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</si>
  <si>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</si>
  <si>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</si>
  <si>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</si>
  <si>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</si>
  <si>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</si>
  <si>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</si>
  <si>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</si>
  <si>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</si>
  <si>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</si>
  <si>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</si>
  <si>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</si>
  <si>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</si>
  <si>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</si>
  <si>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</si>
  <si>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</si>
  <si>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</si>
  <si>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</si>
  <si>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</si>
  <si>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</si>
  <si>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</si>
  <si>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</si>
  <si>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</si>
  <si>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</si>
  <si>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</si>
  <si>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</si>
  <si>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</si>
  <si>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</si>
  <si>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</si>
  <si>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</si>
  <si>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</si>
  <si>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</si>
  <si>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</si>
  <si>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</si>
  <si>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</si>
  <si>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</si>
  <si>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</si>
  <si>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</si>
  <si>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</si>
  <si>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</si>
  <si>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</si>
  <si>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</si>
  <si>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</si>
  <si>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</si>
  <si>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</si>
  <si>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</si>
  <si>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</si>
  <si>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</si>
  <si>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</si>
  <si>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</si>
  <si>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</si>
  <si>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</si>
  <si>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</si>
  <si>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</si>
  <si>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</si>
  <si>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</si>
  <si>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</si>
  <si>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</si>
  <si>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</si>
  <si>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</si>
  <si>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</si>
  <si>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</si>
  <si>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</si>
  <si>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</si>
  <si>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</si>
  <si>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</si>
  <si>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</si>
  <si>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</si>
  <si>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</si>
  <si>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</si>
  <si>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</si>
  <si>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</si>
  <si>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</si>
  <si>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</si>
  <si>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</si>
  <si>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</si>
  <si>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</si>
  <si>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</si>
  <si>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</si>
  <si>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</si>
  <si>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</si>
  <si>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</si>
  <si>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</si>
  <si>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</si>
  <si>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</si>
  <si>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</si>
  <si>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</si>
  <si>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</si>
  <si>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</si>
  <si>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</si>
  <si>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</si>
  <si>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</si>
  <si>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</si>
  <si>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</si>
  <si>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</si>
  <si>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</si>
  <si>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</si>
  <si>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</si>
  <si>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</si>
  <si>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</si>
  <si>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</si>
  <si>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</si>
  <si>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</si>
  <si>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</si>
  <si>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</si>
  <si>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</si>
  <si>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</si>
  <si>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</si>
  <si>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</si>
  <si>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</si>
  <si>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</si>
  <si>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</si>
  <si>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</si>
  <si>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</si>
  <si>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</si>
  <si>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</si>
  <si>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</si>
  <si>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</si>
  <si>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</si>
  <si>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</si>
  <si>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</si>
  <si>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</si>
  <si>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</si>
  <si>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</si>
  <si>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</si>
  <si>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</si>
  <si>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</si>
  <si>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</si>
  <si>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</si>
  <si>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</si>
  <si>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</si>
  <si>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</si>
  <si>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</si>
  <si>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</si>
  <si>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</si>
  <si>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</si>
  <si>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</si>
  <si>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</si>
  <si>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</si>
  <si>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</si>
  <si>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</si>
  <si>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</si>
  <si>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</si>
  <si>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</si>
  <si>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</si>
  <si>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</si>
  <si>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</si>
  <si>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</si>
  <si>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</si>
  <si>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</si>
  <si>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</si>
  <si>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</si>
  <si>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</si>
  <si>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</si>
  <si>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</si>
  <si>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</si>
  <si>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</si>
  <si>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</si>
  <si>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</si>
  <si>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</si>
  <si>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</si>
  <si>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</si>
  <si>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</si>
  <si>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</si>
  <si>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</si>
  <si>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</si>
  <si>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</si>
  <si>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</si>
  <si>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</si>
  <si>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</si>
  <si>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</si>
  <si>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</si>
  <si>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</si>
  <si>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</si>
  <si>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</si>
  <si>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</si>
  <si>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</si>
  <si>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</si>
  <si>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</si>
  <si>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</si>
  <si>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</si>
  <si>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</si>
  <si>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</si>
  <si>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</si>
  <si>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</si>
  <si>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</si>
  <si>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</si>
  <si>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</si>
  <si>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</si>
  <si>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</si>
  <si>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</si>
  <si>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</si>
  <si>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</si>
  <si>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</si>
  <si>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</si>
  <si>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</si>
  <si>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</si>
  <si>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</si>
  <si>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</si>
  <si>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</si>
  <si>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</si>
  <si>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</si>
  <si>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</si>
  <si>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</si>
  <si>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</si>
  <si>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</si>
  <si>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</si>
  <si>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</si>
  <si>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</si>
  <si>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</si>
  <si>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</si>
  <si>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</si>
  <si>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</si>
  <si>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</si>
  <si>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</si>
  <si>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</si>
  <si>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</si>
  <si>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</si>
  <si>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</si>
  <si>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</si>
  <si>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</si>
  <si>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</si>
  <si>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</si>
  <si>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</si>
  <si>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</si>
  <si>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</si>
  <si>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</si>
  <si>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</si>
  <si>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</si>
  <si>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</si>
  <si>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</si>
  <si>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</si>
  <si>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</si>
  <si>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</si>
  <si>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</si>
  <si>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</si>
  <si>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</si>
  <si>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</si>
  <si>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</si>
  <si>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</si>
  <si>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</si>
  <si>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</si>
  <si>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</si>
  <si>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</si>
  <si>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</si>
  <si>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</si>
  <si>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</si>
  <si>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</si>
  <si>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</si>
  <si>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</si>
  <si>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</si>
  <si>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</si>
  <si>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</si>
  <si>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</si>
  <si>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</si>
  <si>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</si>
  <si>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</si>
  <si>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</si>
  <si>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</si>
  <si>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</si>
  <si>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</si>
  <si>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</si>
  <si>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</si>
  <si>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</si>
  <si>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</si>
  <si>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</si>
  <si>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</si>
  <si>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</si>
  <si>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</si>
  <si>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</si>
  <si>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</si>
  <si>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</si>
  <si>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</si>
  <si>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</si>
  <si>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</si>
  <si>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</si>
  <si>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</si>
  <si>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</si>
  <si>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</si>
  <si>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</si>
  <si>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</si>
  <si>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</si>
  <si>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</si>
  <si>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</si>
  <si>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</si>
  <si>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</si>
  <si>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</si>
  <si>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</si>
  <si>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</si>
  <si>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</si>
  <si>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</si>
  <si>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</si>
  <si>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</si>
  <si>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</si>
  <si>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</si>
  <si>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</si>
  <si>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</si>
  <si>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</si>
  <si>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</si>
  <si>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</si>
  <si>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</si>
  <si>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</si>
  <si>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</si>
  <si>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</si>
  <si>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</si>
  <si>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</si>
  <si>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</si>
  <si>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</si>
  <si>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</si>
  <si>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</si>
  <si>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</si>
  <si>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</si>
  <si>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</si>
  <si>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</si>
  <si>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</si>
  <si>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</si>
  <si>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</si>
  <si>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</si>
  <si>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</si>
  <si>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</si>
  <si>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</si>
  <si>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</si>
  <si>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</si>
  <si>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</si>
  <si>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</si>
  <si>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</si>
  <si>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</si>
  <si>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</si>
  <si>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</si>
  <si>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</si>
  <si>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</si>
  <si>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</si>
  <si>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</si>
  <si>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</si>
  <si>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</si>
  <si>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</si>
  <si>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</si>
  <si>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</si>
  <si>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</si>
  <si>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</si>
  <si>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</si>
  <si>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</si>
  <si>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</si>
  <si>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</si>
  <si>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</si>
  <si>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</si>
  <si>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</si>
  <si>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</si>
  <si>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</si>
  <si>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</si>
  <si>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</si>
  <si>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</si>
  <si>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</si>
  <si>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</si>
  <si>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</si>
  <si>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</si>
  <si>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</si>
  <si>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</si>
  <si>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</si>
  <si>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</si>
  <si>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</si>
  <si>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</si>
  <si>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</si>
  <si>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</si>
  <si>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</si>
  <si>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</si>
  <si>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</si>
  <si>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</si>
  <si>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</si>
  <si>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</si>
  <si>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</si>
  <si>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</si>
  <si>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</si>
  <si>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</si>
  <si>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</si>
  <si>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</si>
  <si>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</si>
  <si>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</si>
  <si>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</si>
  <si>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</si>
  <si>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</si>
  <si>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</si>
  <si>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</si>
  <si>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</si>
  <si>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</si>
  <si>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</si>
  <si>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</si>
  <si>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</si>
  <si>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</si>
  <si>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</si>
  <si>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</si>
  <si>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</si>
  <si>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</si>
  <si>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</si>
  <si>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</si>
  <si>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</si>
  <si>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</si>
  <si>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</si>
  <si>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</si>
  <si>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</si>
  <si>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</si>
  <si>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</si>
  <si>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</si>
  <si>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</si>
  <si>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</si>
  <si>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</si>
  <si>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</si>
  <si>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</si>
  <si>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</si>
  <si>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</si>
  <si>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</si>
  <si>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</si>
  <si>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</si>
  <si>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</si>
  <si>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</si>
  <si>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</si>
  <si>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</si>
  <si>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</si>
  <si>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</si>
  <si>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</si>
  <si>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</si>
  <si>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</si>
  <si>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</si>
  <si>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</si>
  <si>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</si>
  <si>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</si>
  <si>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</si>
  <si>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</si>
  <si>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</si>
  <si>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</si>
  <si>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</si>
  <si>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</si>
  <si>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</si>
  <si>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</si>
  <si>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</si>
  <si>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</si>
  <si>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</si>
  <si>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</si>
  <si>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</si>
  <si>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</si>
  <si>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</si>
  <si>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</si>
  <si>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</si>
  <si>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</si>
  <si>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</si>
  <si>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</si>
  <si>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</si>
  <si>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</si>
  <si>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</si>
  <si>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</si>
  <si>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</si>
  <si>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</si>
  <si>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</si>
  <si>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</si>
  <si>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</si>
  <si>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</si>
  <si>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</si>
  <si>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</si>
  <si>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</si>
  <si>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</si>
  <si>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</si>
  <si>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</si>
  <si>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</si>
  <si>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</si>
  <si>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</si>
  <si>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</si>
  <si>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</si>
  <si>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</si>
  <si>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</si>
  <si>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</si>
  <si>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</si>
  <si>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</si>
  <si>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</si>
  <si>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</si>
  <si>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</si>
  <si>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</si>
  <si>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</si>
  <si>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</si>
  <si>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</si>
  <si>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</si>
  <si>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</si>
  <si>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</si>
  <si>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</si>
  <si>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</si>
  <si>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</si>
  <si>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</si>
  <si>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</si>
  <si>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</si>
  <si>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</si>
  <si>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</si>
  <si>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</si>
  <si>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</si>
  <si>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</si>
  <si>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</si>
  <si>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</si>
  <si>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</si>
  <si>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</si>
  <si>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</si>
  <si>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</si>
  <si>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</si>
  <si>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</si>
  <si>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</si>
  <si>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</si>
  <si>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</si>
  <si>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</si>
  <si>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</si>
  <si>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</si>
  <si>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</si>
  <si>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</si>
  <si>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</si>
  <si>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</si>
  <si>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</si>
  <si>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</si>
  <si>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</si>
  <si>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</si>
  <si>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</si>
  <si>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</si>
  <si>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</si>
  <si>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</si>
  <si>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</si>
  <si>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</si>
  <si>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</si>
  <si>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</si>
  <si>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</si>
  <si>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</si>
  <si>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</si>
  <si>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</si>
  <si>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</si>
  <si>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</si>
  <si>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</si>
  <si>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</si>
  <si>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</si>
  <si>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</si>
  <si>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</si>
  <si>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</si>
  <si>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</si>
  <si>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</si>
  <si>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</si>
  <si>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</si>
  <si>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</si>
  <si>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</si>
  <si>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</si>
  <si>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</si>
  <si>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</si>
  <si>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</si>
  <si>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</si>
  <si>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</si>
  <si>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</si>
  <si>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</si>
  <si>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</si>
  <si>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</si>
  <si>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</si>
  <si>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</si>
  <si>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</si>
  <si>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</si>
  <si>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</si>
  <si>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</si>
  <si>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</si>
  <si>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</si>
  <si>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</si>
  <si>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</si>
  <si>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</si>
  <si>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</si>
  <si>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</si>
  <si>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</si>
  <si>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</si>
  <si>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</si>
  <si>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</si>
  <si>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</si>
  <si>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</si>
  <si>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</si>
  <si>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</si>
  <si>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</si>
  <si>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</si>
  <si>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</si>
  <si>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</si>
  <si>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</si>
  <si>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</si>
  <si>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</si>
  <si>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</si>
  <si>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</si>
  <si>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</si>
  <si>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</si>
  <si>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</si>
  <si>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</si>
  <si>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</si>
  <si>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</si>
  <si>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</si>
  <si>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</si>
  <si>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</si>
  <si>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</si>
  <si>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</si>
  <si>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</si>
  <si>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</si>
  <si>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</si>
  <si>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</si>
  <si>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</si>
  <si>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</si>
  <si>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</si>
  <si>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</si>
  <si>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</si>
  <si>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</si>
  <si>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</si>
  <si>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</si>
  <si>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</si>
  <si>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</si>
  <si>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</si>
  <si>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</si>
  <si>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</si>
  <si>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</si>
  <si>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</si>
  <si>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</si>
  <si>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</si>
  <si>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</si>
  <si>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</si>
  <si>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</si>
  <si>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</si>
  <si>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</si>
  <si>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</si>
  <si>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</si>
  <si>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</si>
  <si>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</si>
  <si>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</si>
  <si>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</si>
  <si>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</si>
  <si>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</si>
  <si>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</si>
  <si>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</si>
  <si>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</si>
  <si>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</si>
  <si>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</si>
  <si>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</si>
  <si>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</si>
  <si>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</si>
  <si>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</si>
  <si>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</si>
  <si>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</si>
  <si>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</si>
  <si>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</si>
  <si>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</si>
  <si>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</si>
  <si>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</si>
  <si>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</si>
  <si>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</si>
  <si>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</si>
  <si>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</si>
  <si>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</si>
  <si>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</si>
  <si>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</si>
  <si>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</si>
  <si>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</si>
  <si>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</si>
  <si>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</si>
  <si>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</si>
  <si>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</si>
  <si>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</si>
  <si>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</si>
  <si>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</si>
  <si>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</si>
  <si>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</si>
  <si>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</si>
  <si>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</si>
  <si>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</si>
  <si>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</si>
  <si>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</si>
  <si>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</si>
  <si>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</si>
  <si>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</si>
  <si>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</si>
  <si>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</si>
  <si>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</si>
  <si>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</si>
  <si>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</si>
  <si>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</si>
  <si>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</si>
  <si>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</si>
  <si>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</si>
  <si>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</si>
  <si>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</si>
  <si>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</si>
  <si>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</si>
  <si>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</si>
  <si>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</si>
  <si>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</si>
  <si>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</si>
  <si>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</si>
  <si>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</si>
  <si>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</si>
  <si>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</si>
  <si>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</si>
  <si>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</si>
  <si>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</si>
  <si>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</si>
  <si>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</si>
  <si>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</si>
  <si>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</si>
  <si>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</si>
  <si>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</si>
  <si>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</si>
  <si>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</si>
  <si>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</si>
  <si>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</si>
  <si>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</si>
  <si>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</si>
  <si>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</si>
  <si>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</si>
  <si>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</si>
  <si>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</si>
  <si>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</si>
  <si>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</si>
  <si>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</si>
  <si>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</si>
  <si>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</si>
  <si>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</si>
  <si>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</si>
  <si>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</si>
  <si>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</si>
  <si>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</si>
  <si>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</si>
  <si>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</si>
  <si>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</si>
  <si>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</si>
  <si>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</si>
  <si>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</si>
  <si>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</si>
  <si>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</si>
  <si>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</si>
  <si>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</si>
  <si>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</si>
  <si>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</si>
  <si>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</si>
  <si>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</si>
  <si>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</si>
  <si>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</si>
  <si>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</si>
  <si>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</si>
  <si>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</si>
  <si>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</si>
  <si>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</si>
  <si>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</si>
  <si>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</si>
  <si>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</si>
  <si>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</si>
  <si>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</si>
  <si>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</si>
  <si>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</si>
  <si>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</si>
  <si>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</si>
  <si>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</si>
  <si>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</si>
  <si>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</si>
  <si>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</si>
  <si>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</si>
  <si>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</si>
  <si>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</si>
  <si>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</si>
  <si>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</si>
  <si>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</si>
  <si>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</si>
  <si>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</si>
  <si>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</si>
  <si>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</si>
  <si>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</si>
  <si>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</si>
  <si>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</si>
  <si>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</si>
  <si>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</si>
  <si>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</si>
  <si>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</si>
  <si>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</si>
  <si>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</si>
  <si>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</si>
  <si>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</si>
  <si>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</si>
  <si>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</si>
  <si>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</si>
  <si>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</si>
  <si>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</si>
  <si>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</si>
  <si>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</si>
  <si>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</si>
  <si>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</si>
  <si>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</si>
  <si>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</si>
  <si>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</si>
  <si>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</si>
  <si>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</si>
  <si>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</si>
  <si>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</si>
  <si>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</si>
  <si>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</si>
  <si>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</si>
  <si>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</si>
  <si>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</si>
  <si>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</si>
  <si>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</si>
  <si>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</si>
  <si>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</si>
  <si>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</si>
  <si>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</si>
  <si>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</si>
  <si>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</si>
  <si>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</si>
  <si>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</si>
  <si>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</si>
  <si>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</si>
  <si>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</si>
  <si>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</si>
  <si>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</si>
  <si>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</si>
  <si>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</si>
  <si>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</si>
  <si>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</si>
  <si>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</si>
  <si>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</si>
  <si>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</si>
  <si>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</si>
  <si>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</si>
  <si>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</si>
  <si>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</si>
  <si>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</si>
  <si>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</si>
  <si>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</si>
  <si>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</si>
  <si>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</si>
  <si>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</si>
  <si>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</si>
  <si>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</si>
  <si>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</si>
  <si>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</si>
  <si>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</si>
  <si>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</si>
  <si>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</si>
  <si>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</si>
  <si>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</si>
  <si>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</si>
  <si>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</si>
  <si>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</si>
  <si>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</si>
  <si>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</si>
  <si>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</si>
  <si>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</si>
  <si>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</si>
  <si>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</si>
  <si>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</si>
  <si>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</si>
  <si>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</si>
  <si>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</si>
  <si>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</si>
  <si>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</si>
  <si>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</si>
  <si>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</si>
  <si>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</si>
  <si>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</si>
  <si>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</si>
  <si>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</si>
  <si>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</si>
  <si>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</si>
  <si>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</si>
  <si>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</si>
  <si>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</si>
  <si>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</si>
  <si>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</si>
  <si>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</si>
  <si>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</si>
  <si>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</si>
  <si>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</si>
  <si>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</si>
  <si>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</si>
  <si>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</si>
  <si>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</si>
  <si>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</si>
  <si>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</si>
  <si>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</si>
  <si>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</si>
  <si>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</si>
  <si>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</si>
  <si>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</si>
  <si>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</si>
  <si>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</si>
  <si>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</si>
  <si>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</si>
  <si>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</si>
  <si>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</si>
  <si>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</si>
  <si>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</si>
  <si>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</si>
  <si>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</si>
  <si>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</si>
  <si>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</si>
  <si>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</si>
  <si>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</si>
  <si>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</si>
  <si>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</si>
  <si>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</si>
  <si>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</si>
  <si>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</si>
  <si>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</si>
  <si>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</si>
  <si>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</si>
  <si>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</si>
  <si>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</si>
  <si>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</si>
  <si>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</si>
  <si>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</si>
  <si>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</si>
  <si>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</si>
  <si>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</si>
  <si>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</si>
  <si>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</si>
  <si>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</si>
  <si>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</si>
  <si>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</si>
  <si>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</si>
  <si>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</si>
  <si>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</si>
  <si>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</si>
  <si>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</si>
  <si>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</si>
  <si>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</si>
  <si>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</si>
  <si>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</si>
  <si>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</si>
  <si>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</si>
  <si>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</si>
  <si>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</si>
  <si>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</si>
  <si>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</si>
  <si>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</si>
  <si>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</si>
  <si>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</si>
  <si>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</si>
  <si>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</si>
  <si>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</si>
  <si>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</si>
  <si>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</si>
  <si>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</si>
  <si>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</si>
  <si>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</si>
  <si>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</si>
  <si>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</si>
  <si>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</si>
  <si>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</si>
  <si>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</si>
  <si>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</si>
  <si>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</si>
  <si>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</si>
  <si>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</si>
  <si>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</si>
  <si>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</si>
  <si>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</si>
  <si>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</si>
  <si>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</si>
  <si>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</si>
  <si>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</si>
  <si>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</si>
  <si>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</si>
  <si>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</si>
  <si>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</si>
  <si>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</si>
  <si>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</si>
  <si>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</si>
  <si>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</si>
  <si>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</si>
  <si>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</si>
  <si>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</si>
  <si>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</si>
  <si>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</si>
  <si>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</si>
  <si>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</si>
  <si>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</si>
  <si>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</si>
  <si>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</si>
  <si>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</si>
  <si>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</si>
  <si>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</si>
  <si>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</si>
  <si>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</si>
  <si>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</si>
  <si>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</si>
  <si>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</si>
  <si>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</si>
  <si>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</si>
  <si>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</si>
  <si>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</si>
  <si>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</si>
  <si>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</si>
  <si>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</si>
  <si>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</si>
  <si>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</si>
  <si>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</si>
  <si>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</si>
  <si>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</si>
  <si>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</si>
  <si>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</si>
  <si>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</si>
  <si>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</si>
  <si>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</si>
  <si>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</si>
  <si>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</si>
  <si>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</si>
  <si>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</si>
  <si>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</si>
  <si>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</si>
  <si>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</si>
  <si>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</si>
  <si>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</si>
  <si>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</si>
  <si>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</si>
  <si>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</si>
  <si>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</si>
  <si>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</si>
  <si>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</si>
  <si>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</si>
  <si>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</si>
  <si>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</si>
  <si>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</si>
  <si>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</si>
  <si>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</si>
  <si>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</si>
  <si>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</si>
  <si>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</si>
  <si>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</si>
  <si>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</si>
  <si>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</si>
  <si>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</si>
  <si>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</si>
  <si>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</si>
  <si>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</si>
  <si>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</si>
  <si>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</si>
  <si>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</si>
  <si>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</si>
  <si>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</si>
  <si>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</si>
  <si>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</si>
  <si>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</si>
  <si>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</si>
  <si>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</si>
  <si>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</si>
  <si>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</si>
  <si>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</si>
  <si>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</si>
  <si>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</si>
  <si>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</si>
  <si>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</si>
  <si>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</si>
  <si>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</si>
  <si>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</si>
  <si>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</si>
  <si>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</si>
  <si>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</si>
  <si>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</si>
  <si>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</si>
  <si>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</si>
  <si>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</si>
  <si>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</si>
  <si>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</si>
  <si>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</si>
  <si>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</si>
  <si>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</si>
  <si>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</si>
  <si>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</si>
  <si>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</si>
  <si>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</si>
  <si>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</si>
  <si>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</si>
  <si>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</si>
  <si>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</si>
  <si>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</si>
  <si>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</si>
  <si>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</si>
  <si>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</si>
  <si>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</si>
  <si>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</si>
  <si>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</si>
  <si>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</si>
  <si>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</si>
  <si>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</si>
  <si>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</si>
  <si>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</si>
  <si>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</si>
  <si>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</si>
  <si>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</si>
  <si>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</si>
  <si>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</si>
  <si>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</si>
  <si>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</si>
  <si>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</si>
  <si>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</si>
  <si>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</si>
  <si>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</si>
  <si>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</si>
  <si>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</si>
  <si>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</si>
  <si>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</si>
  <si>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</si>
  <si>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</si>
  <si>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</si>
  <si>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</si>
  <si>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</si>
  <si>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</si>
  <si>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</si>
  <si>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</si>
  <si>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</si>
  <si>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</si>
  <si>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</si>
  <si>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</si>
  <si>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</si>
  <si>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</si>
  <si>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</si>
  <si>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</si>
  <si>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</si>
  <si>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</si>
  <si>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</si>
  <si>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</si>
  <si>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</si>
  <si>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</si>
  <si>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</si>
  <si>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</si>
  <si>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</si>
  <si>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</si>
  <si>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</si>
  <si>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</si>
  <si>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</si>
  <si>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</si>
  <si>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</si>
  <si>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</si>
  <si>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</si>
  <si>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</si>
  <si>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</si>
  <si>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</si>
  <si>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</si>
  <si>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</si>
  <si>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</si>
  <si>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</si>
  <si>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</si>
  <si>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</si>
  <si>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</si>
  <si>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</si>
  <si>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</si>
  <si>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</si>
  <si>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</si>
  <si>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</si>
  <si>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</si>
  <si>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</si>
  <si>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</si>
  <si>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</si>
  <si>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</si>
  <si>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</si>
  <si>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</si>
  <si>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</si>
  <si>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</si>
  <si>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</si>
  <si>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</si>
  <si>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</si>
  <si>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</si>
  <si>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</si>
  <si>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</si>
  <si>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</si>
  <si>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</si>
  <si>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</si>
  <si>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</si>
  <si>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</si>
  <si>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</si>
  <si>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</si>
  <si>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</si>
  <si>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</si>
  <si>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</si>
  <si>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</si>
  <si>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</si>
  <si>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</si>
  <si>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</si>
  <si>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</si>
  <si>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</si>
  <si>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</si>
  <si>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</si>
  <si>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</si>
  <si>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</si>
  <si>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</si>
  <si>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</si>
  <si>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</si>
  <si>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</si>
  <si>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</si>
  <si>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</si>
  <si>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</si>
  <si>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</si>
  <si>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</si>
  <si>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</si>
  <si>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</si>
  <si>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</si>
  <si>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</si>
  <si>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</si>
  <si>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</si>
  <si>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</si>
  <si>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</si>
  <si>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</si>
  <si>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</si>
  <si>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</si>
  <si>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</si>
  <si>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</si>
  <si>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</si>
  <si>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</si>
  <si>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</si>
  <si>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</si>
  <si>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</si>
  <si>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</si>
  <si>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</si>
  <si>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</si>
  <si>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</si>
  <si>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</si>
  <si>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</si>
  <si>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</si>
  <si>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</si>
  <si>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</si>
  <si>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</si>
  <si>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</si>
  <si>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</si>
  <si>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</si>
  <si>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</si>
  <si>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</si>
  <si>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</si>
  <si>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</si>
  <si>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</si>
  <si>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</si>
  <si>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</si>
  <si>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</si>
  <si>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</si>
  <si>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</si>
  <si>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</si>
  <si>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</si>
  <si>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</si>
  <si>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</si>
  <si>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</si>
  <si>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</si>
  <si>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</si>
  <si>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</si>
  <si>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</si>
  <si>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</si>
  <si>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</si>
  <si>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</si>
  <si>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</si>
  <si>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</si>
  <si>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</si>
  <si>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</si>
  <si>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</si>
  <si>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</si>
  <si>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</si>
  <si>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</si>
  <si>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</si>
  <si>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</si>
  <si>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</si>
  <si>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</si>
  <si>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</si>
  <si>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</si>
  <si>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</si>
  <si>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</si>
  <si>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</si>
  <si>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</si>
  <si>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</si>
  <si>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</si>
  <si>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</si>
  <si>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</si>
  <si>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</si>
  <si>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</si>
  <si>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</si>
  <si>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</si>
  <si>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</si>
  <si>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</si>
  <si>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</si>
  <si>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</si>
  <si>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</si>
  <si>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</si>
  <si>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</si>
  <si>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</si>
  <si>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</si>
  <si>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</si>
  <si>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</si>
  <si>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</si>
  <si>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</si>
  <si>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</si>
  <si>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</si>
  <si>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</si>
  <si>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</si>
  <si>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</si>
  <si>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</si>
  <si>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</si>
  <si>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</si>
  <si>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</si>
  <si>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</si>
  <si>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</si>
  <si>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</si>
  <si>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</si>
  <si>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</si>
  <si>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</si>
  <si>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</si>
  <si>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</si>
  <si>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</si>
  <si>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</si>
  <si>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</si>
  <si>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</si>
  <si>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</si>
  <si>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</si>
  <si>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</si>
  <si>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</si>
  <si>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</si>
  <si>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</si>
  <si>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</si>
  <si>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</si>
  <si>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</si>
  <si>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</si>
  <si>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</si>
  <si>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</si>
  <si>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</si>
  <si>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</si>
  <si>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</si>
  <si>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</si>
  <si>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</si>
  <si>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</si>
  <si>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</si>
  <si>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</si>
  <si>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</si>
  <si>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</si>
  <si>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</si>
  <si>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</si>
  <si>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</si>
  <si>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</si>
  <si>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</si>
  <si>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</si>
  <si>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</si>
  <si>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</si>
  <si>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</si>
  <si>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</si>
  <si>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</si>
  <si>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</si>
  <si>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</si>
  <si>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</si>
  <si>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</si>
  <si>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</si>
  <si>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</si>
  <si>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</si>
  <si>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</si>
  <si>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</si>
  <si>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</si>
  <si>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</si>
  <si>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</si>
  <si>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</si>
  <si>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</si>
  <si>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</si>
  <si>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</si>
  <si>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</si>
  <si>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</si>
  <si>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</si>
  <si>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</si>
  <si>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</si>
  <si>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</si>
  <si>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</si>
  <si>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</si>
  <si>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</si>
  <si>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</si>
  <si>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</si>
  <si>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</si>
  <si>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</si>
  <si>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</si>
  <si>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</si>
  <si>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</si>
  <si>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</si>
  <si>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</si>
  <si>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</si>
  <si>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</si>
  <si>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</si>
  <si>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</si>
  <si>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</si>
  <si>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</si>
  <si>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</si>
  <si>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</si>
  <si>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</si>
  <si>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</si>
  <si>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</si>
  <si>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</si>
  <si>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</si>
  <si>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</si>
  <si>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</si>
  <si>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</si>
  <si>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</si>
  <si>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</si>
  <si>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</si>
  <si>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</si>
  <si>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</si>
  <si>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</si>
  <si>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</si>
  <si>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</si>
  <si>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</si>
  <si>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</si>
  <si>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</si>
  <si>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</si>
  <si>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</si>
  <si>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</si>
  <si>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</si>
  <si>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</si>
  <si>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</si>
  <si>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</si>
  <si>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</si>
  <si>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</si>
  <si>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</si>
  <si>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</si>
  <si>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</si>
  <si>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</si>
  <si>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</si>
  <si>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</si>
  <si>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</si>
  <si>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</si>
  <si>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</si>
  <si>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</si>
  <si>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</si>
  <si>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</si>
  <si>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</si>
  <si>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</si>
  <si>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</si>
  <si>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</si>
  <si>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</si>
  <si>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</si>
  <si>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</si>
  <si>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</si>
  <si>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</si>
  <si>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</si>
  <si>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</si>
  <si>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</si>
  <si>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</si>
  <si>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</si>
  <si>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</si>
  <si>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</si>
  <si>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</si>
  <si>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</si>
  <si>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</si>
  <si>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</si>
  <si>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</si>
  <si>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</si>
  <si>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</si>
  <si>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</si>
  <si>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</si>
  <si>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</si>
  <si>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</si>
  <si>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</si>
  <si>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</si>
  <si>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</si>
  <si>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</si>
  <si>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</si>
  <si>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</si>
  <si>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</si>
  <si>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</si>
  <si>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</si>
  <si>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</si>
  <si>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</si>
  <si>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</si>
  <si>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</si>
  <si>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</si>
  <si>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</si>
  <si>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</si>
  <si>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</si>
  <si>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</si>
  <si>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</si>
  <si>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</si>
  <si>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</si>
  <si>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</si>
  <si>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</si>
  <si>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</si>
  <si>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</si>
  <si>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</si>
  <si>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</si>
  <si>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</si>
  <si>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</si>
  <si>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</si>
  <si>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</si>
  <si>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</si>
  <si>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</si>
  <si>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</si>
  <si>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</si>
  <si>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</si>
  <si>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</si>
  <si>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</si>
  <si>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</si>
  <si>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</si>
  <si>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</si>
  <si>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</si>
  <si>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</si>
  <si>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</si>
  <si>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</si>
  <si>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</si>
  <si>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</si>
  <si>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</si>
  <si>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</si>
  <si>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</si>
  <si>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</si>
  <si>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</si>
  <si>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</si>
  <si>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</si>
  <si>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</si>
  <si>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</si>
  <si>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</si>
  <si>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</si>
  <si>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</si>
  <si>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</si>
  <si>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</si>
  <si>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</si>
  <si>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</si>
  <si>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</si>
  <si>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</si>
  <si>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</si>
  <si>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</si>
  <si>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</si>
  <si>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</si>
  <si>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</si>
  <si>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</si>
  <si>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</si>
  <si>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</si>
  <si>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</si>
  <si>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</si>
  <si>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</si>
  <si>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</si>
  <si>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</si>
  <si>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</si>
  <si>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</si>
  <si>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</si>
  <si>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</si>
  <si>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</si>
  <si>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</si>
  <si>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</si>
  <si>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</si>
  <si>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</si>
  <si>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</si>
  <si>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</si>
  <si>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</si>
  <si>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</si>
  <si>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</si>
  <si>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</si>
  <si>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</si>
  <si>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</si>
  <si>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</si>
  <si>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</si>
  <si>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</si>
  <si>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</si>
  <si>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</si>
  <si>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</si>
  <si>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</si>
  <si>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</si>
  <si>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</si>
  <si>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</si>
  <si>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</si>
  <si>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</si>
  <si>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</si>
  <si>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</si>
  <si>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</si>
  <si>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</si>
  <si>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</si>
  <si>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</si>
  <si>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</si>
  <si>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</si>
  <si>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</si>
  <si>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</si>
  <si>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</si>
  <si>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</si>
  <si>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</si>
  <si>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</si>
  <si>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</si>
  <si>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</si>
  <si>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</si>
  <si>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</si>
  <si>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</si>
  <si>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</si>
  <si>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</si>
  <si>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</si>
  <si>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</si>
  <si>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</si>
  <si>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</si>
  <si>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</si>
  <si>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</si>
  <si>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</si>
  <si>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</si>
  <si>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</si>
  <si>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</si>
  <si>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</si>
  <si>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</si>
  <si>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</si>
  <si>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</si>
  <si>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</si>
  <si>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</si>
  <si>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</si>
  <si>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</si>
  <si>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</si>
  <si>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</si>
  <si>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</si>
  <si>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</si>
  <si>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</si>
  <si>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</si>
  <si>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</si>
  <si>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</si>
  <si>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</si>
  <si>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</si>
  <si>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</si>
  <si>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</si>
  <si>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</si>
  <si>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</si>
  <si>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</si>
  <si>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</si>
  <si>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</si>
  <si>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</si>
  <si>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</si>
  <si>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</si>
  <si>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</si>
  <si>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</si>
  <si>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</si>
  <si>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</si>
  <si>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</si>
  <si>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</si>
  <si>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</si>
  <si>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</si>
  <si>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</si>
  <si>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</si>
  <si>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</si>
  <si>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</si>
  <si>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</si>
  <si>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</si>
  <si>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</si>
  <si>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</si>
  <si>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</si>
  <si>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</si>
  <si>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</si>
  <si>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</si>
  <si>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</si>
  <si>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</si>
  <si>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</si>
  <si>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</si>
  <si>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</si>
  <si>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</si>
  <si>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</si>
  <si>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</si>
  <si>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</si>
  <si>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</si>
  <si>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</si>
  <si>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</si>
  <si>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</si>
  <si>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</si>
  <si>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</si>
  <si>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</si>
  <si>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</si>
  <si>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</si>
  <si>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</si>
  <si>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</si>
  <si>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</si>
  <si>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</si>
  <si>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</si>
  <si>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</si>
  <si>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</si>
  <si>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</si>
  <si>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</si>
  <si>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</si>
  <si>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</si>
  <si>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</si>
  <si>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</si>
  <si>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</si>
  <si>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</si>
  <si>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</si>
  <si>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</si>
  <si>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</si>
  <si>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</si>
  <si>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</si>
  <si>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</si>
  <si>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</si>
  <si>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</si>
  <si>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</si>
  <si>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</si>
  <si>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</si>
  <si>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</si>
  <si>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</si>
  <si>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</si>
  <si>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</si>
  <si>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</si>
  <si>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</si>
  <si>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</si>
  <si>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</si>
  <si>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</si>
  <si>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</si>
  <si>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</si>
  <si>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</si>
  <si>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</si>
  <si>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</si>
  <si>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</si>
  <si>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</si>
  <si>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</si>
  <si>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</si>
  <si>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</si>
  <si>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</si>
  <si>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</si>
  <si>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</si>
  <si>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</si>
  <si>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</si>
  <si>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</si>
  <si>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</si>
  <si>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</si>
  <si>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</si>
  <si>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</si>
  <si>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</si>
  <si>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</si>
  <si>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</si>
  <si>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</si>
  <si>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</si>
  <si>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</si>
  <si>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</si>
  <si>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</si>
  <si>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</si>
  <si>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</si>
  <si>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</si>
  <si>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</si>
  <si>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</si>
  <si>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</si>
  <si>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</si>
  <si>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</si>
  <si>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</si>
  <si>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</si>
  <si>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</si>
  <si>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</si>
  <si>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</si>
  <si>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</si>
  <si>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</si>
  <si>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</si>
  <si>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</si>
  <si>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</si>
  <si>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</si>
  <si>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</si>
  <si>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</si>
  <si>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</si>
  <si>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</si>
  <si>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</si>
  <si>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</si>
  <si>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</si>
  <si>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</si>
  <si>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</si>
  <si>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</si>
  <si>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</si>
  <si>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</si>
  <si>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</si>
  <si>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</si>
  <si>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</si>
  <si>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</si>
  <si>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</si>
  <si>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</si>
  <si>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</si>
  <si>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</si>
  <si>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</si>
  <si>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</si>
  <si>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</si>
  <si>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</si>
  <si>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</si>
  <si>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</si>
  <si>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</si>
  <si>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</si>
  <si>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</si>
  <si>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</si>
  <si>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</si>
  <si>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</si>
  <si>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</si>
  <si>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</si>
  <si>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</si>
  <si>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</si>
  <si>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</si>
  <si>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</si>
  <si>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</si>
  <si>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</si>
  <si>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</si>
  <si>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</si>
  <si>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</si>
  <si>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</si>
  <si>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</si>
  <si>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</si>
  <si>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</si>
  <si>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</si>
  <si>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</si>
  <si>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</si>
  <si>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</si>
  <si>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</si>
  <si>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</si>
  <si>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</si>
  <si>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</si>
  <si>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</si>
  <si>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</si>
  <si>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</si>
  <si>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</si>
  <si>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</si>
  <si>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</si>
  <si>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</si>
  <si>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</si>
  <si>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</si>
  <si>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</si>
  <si>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</si>
  <si>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</si>
  <si>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</si>
  <si>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</si>
  <si>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</si>
  <si>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</si>
  <si>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</si>
  <si>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</si>
  <si>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</si>
  <si>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</si>
  <si>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</si>
  <si>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</si>
  <si>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</si>
  <si>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</si>
  <si>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</si>
  <si>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</si>
  <si>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</si>
  <si>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</si>
  <si>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</si>
  <si>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</si>
  <si>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</si>
  <si>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</si>
  <si>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</si>
  <si>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</si>
  <si>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</si>
  <si>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</si>
  <si>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</si>
  <si>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</si>
  <si>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</si>
  <si>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</si>
  <si>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</si>
  <si>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</si>
  <si>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</si>
  <si>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</si>
  <si>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</si>
  <si>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</si>
  <si>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</si>
  <si>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</si>
  <si>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</si>
  <si>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</si>
  <si>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</si>
  <si>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</si>
  <si>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</si>
  <si>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</si>
  <si>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</si>
  <si>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</si>
  <si>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</si>
  <si>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</si>
  <si>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</si>
  <si>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</si>
  <si>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</si>
  <si>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</si>
  <si>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</si>
  <si>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</si>
  <si>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</si>
  <si>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</si>
  <si>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</si>
  <si>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</si>
  <si>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</si>
  <si>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</si>
  <si>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</si>
  <si>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</si>
  <si>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</si>
  <si>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</si>
  <si>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</si>
  <si>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</si>
  <si>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</si>
  <si>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</si>
  <si>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</si>
  <si>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</si>
  <si>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</si>
  <si>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</si>
  <si>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</si>
  <si>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</si>
  <si>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</si>
  <si>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</si>
  <si>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</si>
  <si>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</si>
  <si>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</si>
  <si>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</si>
  <si>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</si>
  <si>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</si>
  <si>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</si>
  <si>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</si>
  <si>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</si>
  <si>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</si>
  <si>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</si>
  <si>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</si>
  <si>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</si>
  <si>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</si>
  <si>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</si>
  <si>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</si>
  <si>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</si>
  <si>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</si>
  <si>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</si>
  <si>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</si>
  <si>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</si>
  <si>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</si>
  <si>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</si>
  <si>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</si>
  <si>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</si>
  <si>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</si>
  <si>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</si>
  <si>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</si>
  <si>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</si>
  <si>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</si>
  <si>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</si>
  <si>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</si>
  <si>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</si>
  <si>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</si>
  <si>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</si>
  <si>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</si>
  <si>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</si>
  <si>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</si>
  <si>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</si>
  <si>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</si>
  <si>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</si>
  <si>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</si>
  <si>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</si>
  <si>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</si>
  <si>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</si>
  <si>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</si>
  <si>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</si>
  <si>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</si>
  <si>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</si>
  <si>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</si>
  <si>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</si>
  <si>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</si>
  <si>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</si>
  <si>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</si>
  <si>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</si>
  <si>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</si>
  <si>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</si>
  <si>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</si>
  <si>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</si>
  <si>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</si>
  <si>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</si>
  <si>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</si>
  <si>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</si>
  <si>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</si>
  <si>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</si>
  <si>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</si>
  <si>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</si>
  <si>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</si>
  <si>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</si>
  <si>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</si>
  <si>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</si>
  <si>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</si>
  <si>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</si>
  <si>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</si>
  <si>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</si>
  <si>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</si>
  <si>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</si>
  <si>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</si>
  <si>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</si>
  <si>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</si>
  <si>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</si>
  <si>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</si>
  <si>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</si>
  <si>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</si>
  <si>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</si>
  <si>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</si>
  <si>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</si>
  <si>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</si>
  <si>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</si>
  <si>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</si>
  <si>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</si>
  <si>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</si>
  <si>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</si>
  <si>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</si>
  <si>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</si>
  <si>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</si>
  <si>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</si>
  <si>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</si>
  <si>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</si>
  <si>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</si>
  <si>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</si>
  <si>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</si>
  <si>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</si>
  <si>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</si>
  <si>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</si>
  <si>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</si>
  <si>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</si>
  <si>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</si>
  <si>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</si>
  <si>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</si>
  <si>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</si>
  <si>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</si>
  <si>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</si>
  <si>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</si>
  <si>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</si>
  <si>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</si>
  <si>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</si>
  <si>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</si>
  <si>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</si>
  <si>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</si>
  <si>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</si>
  <si>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</si>
  <si>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</si>
  <si>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</si>
  <si>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</si>
  <si>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</si>
  <si>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</si>
  <si>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</si>
  <si>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</si>
  <si>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</si>
  <si>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</si>
  <si>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</si>
  <si>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</si>
  <si>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</si>
  <si>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</si>
  <si>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</si>
  <si>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</si>
  <si>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</si>
  <si>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</si>
  <si>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</si>
  <si>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</si>
  <si>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</si>
  <si>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</si>
  <si>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</si>
  <si>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</si>
  <si>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</si>
  <si>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</si>
  <si>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</si>
  <si>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</si>
  <si>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</si>
  <si>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</si>
  <si>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</si>
  <si>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</si>
  <si>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</si>
  <si>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</si>
  <si>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</si>
  <si>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</si>
  <si>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</si>
  <si>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</si>
  <si>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</si>
  <si>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</si>
  <si>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</si>
  <si>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</si>
  <si>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</si>
  <si>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</si>
  <si>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</si>
  <si>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</si>
  <si>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</si>
  <si>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</si>
  <si>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</si>
  <si>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</si>
  <si>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</si>
  <si>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</si>
  <si>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</si>
  <si>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</si>
  <si>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</si>
  <si>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</si>
  <si>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</si>
  <si>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</si>
  <si>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</si>
  <si>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</si>
  <si>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</si>
  <si>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</si>
  <si>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</si>
  <si>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</si>
  <si>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</si>
  <si>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</si>
  <si>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</si>
  <si>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</si>
  <si>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</si>
  <si>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</si>
  <si>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</si>
  <si>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</si>
  <si>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</si>
  <si>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</si>
  <si>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</si>
  <si>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</si>
  <si>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</si>
  <si>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</si>
  <si>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</si>
  <si>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</si>
  <si>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</si>
  <si>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</si>
  <si>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</si>
  <si>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</si>
  <si>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</si>
  <si>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</si>
  <si>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</si>
  <si>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</si>
  <si>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</si>
  <si>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</si>
  <si>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</si>
  <si>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</si>
  <si>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</si>
  <si>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</si>
  <si>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</si>
  <si>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</si>
  <si>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</si>
  <si>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</si>
  <si>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</si>
  <si>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</si>
  <si>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</si>
  <si>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</si>
  <si>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</si>
  <si>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</si>
  <si>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</si>
  <si>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</si>
  <si>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</si>
  <si>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</si>
  <si>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</si>
  <si>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</si>
  <si>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</si>
  <si>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</si>
  <si>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</si>
  <si>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</si>
  <si>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</si>
  <si>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</si>
  <si>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</si>
  <si>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</si>
  <si>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</si>
  <si>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</si>
  <si>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</si>
  <si>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</si>
  <si>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</si>
  <si>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</si>
  <si>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</si>
  <si>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</si>
  <si>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</si>
  <si>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</si>
  <si>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</si>
  <si>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</si>
  <si>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</si>
  <si>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</si>
  <si>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</si>
  <si>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</si>
  <si>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</si>
  <si>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</si>
  <si>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</si>
  <si>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</si>
  <si>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</si>
  <si>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</si>
  <si>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</si>
  <si>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</si>
  <si>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</si>
  <si>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</si>
  <si>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</si>
  <si>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</si>
  <si>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</si>
  <si>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</si>
  <si>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</si>
  <si>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</si>
  <si>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</si>
  <si>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</si>
  <si>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</si>
  <si>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</si>
  <si>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</si>
  <si>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</si>
  <si>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</si>
  <si>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</si>
  <si>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</si>
  <si>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</si>
  <si>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</si>
  <si>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</si>
  <si>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</si>
  <si>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</si>
  <si>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</si>
  <si>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</si>
  <si>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</si>
  <si>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</si>
  <si>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</si>
  <si>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</si>
  <si>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</si>
  <si>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</si>
  <si>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</si>
  <si>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</si>
  <si>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</si>
  <si>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</si>
  <si>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</si>
  <si>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</si>
  <si>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</si>
  <si>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</si>
  <si>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</si>
  <si>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</si>
  <si>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</si>
  <si>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</si>
  <si>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</si>
  <si>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</si>
  <si>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</si>
  <si>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</si>
  <si>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</si>
  <si>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</si>
  <si>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</si>
  <si>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</si>
  <si>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</si>
  <si>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</si>
  <si>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</si>
  <si>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</si>
  <si>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</si>
  <si>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</si>
  <si>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</si>
  <si>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</si>
  <si>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</si>
  <si>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</si>
  <si>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</si>
  <si>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</si>
  <si>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</si>
  <si>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</si>
  <si>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</si>
  <si>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</si>
  <si>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</si>
  <si>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</si>
  <si>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</si>
  <si>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</si>
  <si>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</si>
  <si>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</si>
  <si>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</si>
  <si>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</si>
  <si>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</si>
  <si>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</si>
  <si>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</si>
  <si>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</si>
  <si>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</si>
  <si>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</si>
  <si>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</si>
  <si>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</si>
  <si>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</si>
  <si>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</si>
  <si>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</si>
  <si>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</si>
  <si>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</si>
  <si>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</si>
  <si>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</si>
  <si>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</si>
  <si>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</si>
  <si>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</si>
  <si>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</si>
  <si>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</si>
  <si>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</si>
  <si>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</si>
  <si>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</si>
  <si>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</si>
  <si>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</si>
  <si>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</si>
  <si>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</si>
  <si>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</si>
  <si>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</si>
  <si>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</si>
  <si>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</si>
  <si>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</si>
  <si>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</si>
  <si>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</si>
  <si>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</si>
  <si>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</si>
  <si>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</si>
  <si>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</si>
  <si>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</si>
  <si>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</si>
  <si>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</si>
  <si>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</si>
  <si>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</si>
  <si>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</si>
  <si>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</si>
  <si>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</si>
  <si>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</si>
  <si>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</si>
  <si>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</si>
  <si>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</si>
  <si>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</si>
  <si>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</si>
  <si>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</si>
  <si>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</si>
  <si>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</si>
  <si>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</si>
  <si>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</si>
  <si>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</si>
  <si>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</si>
  <si>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</si>
  <si>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</si>
  <si>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</si>
  <si>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</si>
  <si>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</si>
  <si>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</si>
  <si>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</si>
  <si>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</si>
  <si>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</si>
  <si>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</si>
  <si>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</si>
  <si>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</si>
  <si>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</si>
  <si>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</si>
  <si>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</si>
  <si>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</si>
  <si>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</si>
  <si>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</si>
  <si>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</si>
  <si>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</si>
  <si>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</si>
  <si>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</si>
  <si>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</si>
  <si>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</si>
  <si>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</si>
  <si>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</si>
  <si>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</si>
  <si>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</si>
  <si>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</si>
  <si>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</si>
  <si>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</si>
  <si>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</si>
  <si>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</si>
  <si>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</si>
  <si>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</si>
  <si>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</si>
  <si>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</si>
  <si>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</si>
  <si>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</si>
  <si>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</si>
  <si>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</si>
  <si>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</si>
  <si>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</si>
  <si>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</si>
  <si>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</si>
  <si>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</si>
  <si>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</si>
  <si>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</si>
  <si>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</si>
  <si>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</si>
  <si>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</si>
  <si>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</si>
  <si>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</si>
  <si>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</si>
  <si>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</si>
  <si>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</si>
  <si>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</si>
  <si>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</si>
  <si>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</si>
  <si>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</si>
  <si>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</si>
  <si>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</si>
  <si>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</si>
  <si>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</si>
  <si>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</si>
  <si>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</si>
  <si>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</si>
  <si>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</si>
  <si>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</si>
  <si>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</si>
  <si>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</si>
  <si>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</si>
  <si>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</si>
  <si>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</si>
  <si>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</si>
  <si>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</si>
  <si>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</si>
  <si>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</si>
  <si>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</si>
  <si>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</si>
  <si>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</si>
  <si>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</si>
  <si>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</si>
  <si>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</si>
  <si>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</si>
  <si>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</si>
  <si>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</si>
  <si>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</si>
  <si>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</si>
  <si>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</si>
  <si>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</si>
  <si>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</si>
  <si>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</si>
  <si>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</si>
  <si>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</si>
  <si>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</si>
  <si>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</si>
  <si>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</si>
  <si>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</si>
  <si>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</si>
  <si>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</si>
  <si>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</si>
  <si>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</si>
  <si>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</si>
  <si>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</si>
  <si>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</si>
  <si>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</si>
  <si>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</si>
  <si>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</si>
  <si>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</si>
  <si>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</si>
  <si>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</si>
  <si>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</si>
  <si>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</si>
  <si>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</si>
  <si>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</si>
  <si>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</si>
  <si>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</si>
  <si>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</si>
  <si>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</si>
  <si>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</si>
  <si>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</si>
  <si>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</si>
  <si>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</si>
  <si>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</si>
  <si>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</si>
  <si>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</si>
  <si>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</si>
  <si>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</si>
  <si>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</si>
  <si>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</si>
  <si>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</si>
  <si>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</si>
  <si>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</si>
  <si>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</si>
  <si>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</si>
  <si>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</si>
  <si>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</si>
  <si>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</si>
  <si>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</si>
  <si>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</si>
  <si>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</si>
  <si>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</si>
  <si>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</si>
  <si>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</si>
  <si>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</si>
  <si>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</si>
  <si>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</si>
  <si>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</si>
  <si>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</si>
  <si>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</si>
  <si>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</si>
  <si>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</si>
  <si>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</si>
  <si>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</si>
  <si>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</si>
  <si>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</si>
  <si>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</si>
  <si>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</si>
  <si>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</si>
  <si>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</si>
  <si>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</si>
  <si>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</si>
  <si>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</si>
  <si>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</si>
  <si>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</si>
  <si>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</si>
  <si>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</si>
  <si>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</si>
  <si>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</si>
  <si>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</si>
  <si>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</si>
  <si>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</si>
  <si>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</si>
  <si>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</si>
  <si>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</si>
  <si>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</si>
  <si>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</si>
  <si>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</si>
  <si>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</si>
  <si>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</si>
  <si>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</si>
  <si>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</si>
  <si>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</si>
  <si>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</si>
  <si>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</si>
  <si>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</si>
  <si>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</si>
  <si>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</si>
  <si>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</si>
  <si>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</si>
  <si>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</si>
  <si>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</si>
  <si>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</si>
  <si>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</si>
  <si>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</si>
  <si>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</si>
  <si>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</si>
  <si>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</si>
  <si>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</si>
  <si>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</si>
  <si>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</si>
  <si>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</si>
  <si>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</si>
  <si>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</si>
  <si>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</si>
  <si>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</si>
  <si>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</si>
  <si>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</si>
  <si>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</si>
  <si>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</si>
  <si>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</si>
  <si>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</si>
  <si>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</si>
  <si>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</si>
  <si>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</si>
  <si>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</si>
  <si>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</si>
  <si>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</si>
  <si>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</si>
  <si>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</si>
  <si>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</si>
  <si>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</si>
  <si>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</si>
  <si>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</si>
  <si>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</si>
  <si>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</si>
  <si>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</si>
  <si>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</si>
  <si>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</si>
  <si>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</si>
  <si>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</si>
  <si>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</si>
  <si>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</si>
  <si>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</si>
  <si>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</si>
  <si>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</si>
  <si>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</si>
  <si>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</si>
  <si>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</si>
  <si>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</si>
  <si>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</si>
  <si>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</si>
  <si>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</si>
  <si>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</si>
  <si>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</si>
  <si>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</si>
  <si>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</si>
  <si>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</si>
  <si>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</si>
  <si>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</si>
  <si>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</si>
  <si>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</si>
  <si>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</si>
  <si>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</si>
  <si>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</si>
  <si>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</si>
  <si>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</si>
  <si>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</si>
  <si>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</si>
  <si>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</si>
  <si>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</si>
  <si>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</si>
  <si>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</si>
  <si>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</si>
  <si>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</si>
  <si>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</si>
  <si>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</si>
  <si>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</si>
  <si>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</si>
  <si>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</si>
  <si>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</si>
  <si>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</si>
  <si>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</si>
  <si>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</si>
  <si>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</si>
  <si>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</si>
  <si>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</si>
  <si>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</si>
  <si>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</si>
  <si>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</si>
  <si>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</si>
  <si>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</si>
  <si>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</si>
  <si>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</si>
  <si>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</si>
  <si>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</si>
  <si>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</si>
  <si>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</si>
  <si>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</si>
  <si>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</si>
  <si>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</si>
  <si>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</si>
  <si>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</si>
  <si>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</si>
  <si>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</si>
  <si>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</si>
  <si>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</si>
  <si>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</si>
  <si>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</si>
  <si>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</si>
  <si>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</si>
  <si>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</si>
  <si>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</si>
  <si>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</si>
  <si>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</si>
  <si>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</si>
  <si>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</si>
  <si>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</si>
  <si>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</si>
  <si>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</si>
  <si>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</si>
  <si>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</si>
  <si>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</si>
  <si>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</si>
  <si>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</si>
  <si>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</si>
  <si>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</si>
  <si>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</si>
  <si>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</si>
  <si>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</si>
  <si>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</si>
  <si>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</si>
  <si>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</si>
  <si>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</si>
  <si>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</si>
  <si>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</si>
  <si>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</si>
  <si>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</si>
  <si>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</si>
  <si>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</si>
  <si>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</si>
  <si>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</si>
  <si>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</si>
  <si>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</si>
  <si>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</si>
  <si>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</si>
  <si>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</si>
  <si>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</si>
  <si>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</si>
  <si>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</si>
  <si>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</si>
  <si>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</si>
  <si>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</si>
  <si>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</si>
  <si>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</si>
  <si>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</si>
  <si>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</si>
  <si>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</si>
  <si>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</si>
  <si>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</si>
  <si>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</si>
  <si>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</si>
  <si>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</si>
  <si>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</si>
  <si>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</si>
  <si>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</si>
  <si>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</si>
  <si>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</si>
  <si>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</si>
  <si>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</si>
  <si>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</si>
  <si>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</si>
  <si>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</si>
  <si>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</si>
  <si>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</si>
  <si>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</si>
  <si>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</si>
  <si>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</si>
  <si>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</si>
  <si>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</si>
  <si>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</si>
  <si>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</si>
  <si>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</si>
  <si>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</si>
  <si>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</si>
  <si>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</si>
  <si>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</si>
  <si>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</si>
  <si>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</si>
  <si>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</si>
  <si>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</si>
  <si>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</si>
  <si>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</si>
  <si>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</si>
  <si>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</si>
  <si>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</si>
  <si>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</si>
  <si>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</si>
  <si>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</si>
  <si>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</si>
  <si>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</si>
  <si>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</si>
  <si>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</si>
  <si>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</si>
  <si>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</si>
  <si>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</si>
  <si>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</si>
  <si>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</si>
  <si>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</si>
  <si>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</si>
  <si>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</si>
  <si>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</si>
  <si>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</si>
  <si>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</si>
  <si>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</si>
  <si>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</si>
  <si>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</si>
  <si>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</si>
  <si>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</si>
  <si>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</si>
  <si>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</si>
  <si>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</si>
  <si>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</si>
  <si>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</si>
  <si>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</si>
  <si>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</si>
  <si>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</si>
  <si>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</si>
  <si>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</si>
  <si>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</si>
  <si>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</si>
  <si>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</si>
  <si>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</si>
  <si>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</si>
  <si>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</si>
  <si>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</si>
  <si>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</si>
  <si>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</si>
  <si>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</si>
  <si>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</si>
  <si>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</si>
  <si>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</si>
  <si>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</si>
  <si>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</si>
  <si>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</si>
  <si>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</si>
  <si>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</si>
  <si>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</si>
  <si>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</si>
  <si>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</si>
  <si>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</si>
  <si>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</si>
  <si>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</si>
  <si>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</si>
  <si>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</si>
  <si>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</si>
  <si>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</si>
  <si>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</si>
  <si>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</si>
  <si>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</si>
  <si>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</si>
  <si>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</si>
  <si>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</si>
  <si>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</si>
  <si>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</si>
  <si>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</si>
  <si>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</si>
  <si>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</si>
  <si>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</si>
  <si>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</si>
  <si>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</si>
  <si>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</si>
  <si>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</si>
  <si>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</si>
  <si>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</si>
  <si>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</si>
  <si>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</si>
  <si>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</si>
  <si>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</si>
  <si>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</si>
  <si>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</si>
  <si>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</si>
  <si>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</si>
  <si>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</si>
  <si>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</si>
  <si>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</si>
  <si>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</si>
  <si>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</si>
  <si>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</si>
  <si>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</si>
  <si>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</si>
  <si>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</si>
  <si>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</si>
  <si>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</si>
  <si>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</si>
  <si>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</si>
  <si>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</si>
  <si>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</si>
  <si>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</si>
  <si>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</si>
  <si>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</si>
  <si>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</si>
  <si>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</si>
  <si>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</si>
  <si>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</si>
  <si>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</si>
  <si>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</si>
  <si>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</si>
  <si>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</si>
  <si>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</si>
  <si>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</si>
  <si>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</si>
  <si>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</si>
  <si>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</si>
  <si>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</si>
  <si>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</si>
  <si>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</si>
  <si>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</si>
  <si>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</si>
  <si>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</si>
  <si>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</si>
  <si>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</si>
  <si>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</si>
  <si>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</si>
  <si>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</si>
  <si>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</si>
  <si>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</si>
  <si>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</si>
  <si>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</si>
  <si>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</si>
  <si>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</si>
  <si>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</si>
  <si>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</si>
  <si>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</si>
  <si>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</si>
  <si>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</si>
  <si>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</si>
  <si>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</si>
  <si>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</si>
  <si>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</si>
  <si>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</si>
  <si>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</si>
  <si>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</si>
  <si>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</si>
  <si>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</si>
  <si>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</si>
  <si>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</si>
  <si>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</si>
  <si>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</si>
  <si>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</si>
  <si>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</si>
  <si>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</si>
  <si>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</si>
  <si>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</si>
  <si>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</si>
  <si>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</si>
  <si>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</si>
  <si>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</si>
  <si>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</si>
  <si>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</si>
  <si>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</si>
  <si>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</si>
  <si>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</si>
  <si>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</si>
  <si>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</si>
  <si>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</si>
  <si>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</si>
  <si>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</si>
  <si>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</si>
  <si>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</si>
  <si>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</si>
  <si>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</si>
  <si>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</si>
  <si>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</si>
  <si>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</si>
  <si>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</si>
  <si>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</si>
  <si>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</si>
  <si>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</si>
  <si>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</si>
  <si>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</si>
  <si>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</si>
  <si>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</si>
  <si>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</si>
  <si>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</si>
  <si>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</si>
  <si>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</si>
  <si>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</si>
  <si>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</si>
  <si>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</si>
  <si>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</si>
  <si>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</si>
  <si>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</si>
  <si>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</si>
  <si>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</si>
  <si>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</si>
  <si>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</si>
  <si>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</si>
  <si>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</si>
  <si>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</si>
  <si>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</si>
  <si>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</si>
  <si>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</si>
  <si>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</si>
  <si>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</si>
  <si>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</si>
  <si>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</si>
  <si>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</si>
  <si>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</si>
  <si>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</si>
  <si>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</si>
  <si>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</si>
  <si>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</si>
  <si>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</si>
  <si>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</si>
  <si>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</si>
  <si>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</si>
  <si>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</si>
  <si>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</si>
  <si>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</si>
  <si>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</si>
  <si>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</si>
  <si>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</si>
  <si>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</si>
  <si>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</si>
  <si>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</si>
  <si>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</si>
  <si>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</si>
  <si>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</si>
  <si>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</si>
  <si>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</si>
  <si>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</si>
  <si>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</si>
  <si>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</si>
  <si>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</si>
  <si>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</si>
  <si>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</si>
  <si>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</si>
  <si>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</si>
  <si>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</si>
  <si>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</si>
  <si>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</si>
  <si>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</si>
  <si>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</si>
  <si>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</si>
  <si>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</si>
  <si>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</si>
  <si>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</si>
  <si>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</si>
  <si>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</si>
  <si>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</si>
  <si>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</si>
  <si>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</si>
  <si>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</si>
  <si>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</si>
  <si>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</si>
  <si>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</si>
  <si>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</si>
  <si>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</si>
  <si>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</si>
  <si>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</si>
  <si>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</si>
  <si>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</si>
  <si>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</si>
  <si>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</si>
  <si>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</si>
  <si>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</si>
  <si>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</si>
  <si>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</si>
  <si>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</si>
  <si>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</si>
  <si>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</si>
  <si>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</si>
  <si>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</si>
  <si>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</si>
  <si>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</si>
  <si>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</si>
  <si>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</si>
  <si>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</si>
  <si>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</si>
  <si>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</si>
  <si>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</si>
  <si>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</si>
  <si>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</si>
  <si>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</si>
  <si>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</si>
  <si>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</si>
  <si>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</si>
  <si>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</si>
  <si>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</si>
  <si>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</si>
  <si>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</si>
  <si>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</si>
  <si>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</si>
  <si>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</si>
  <si>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</si>
  <si>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</si>
  <si>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</si>
  <si>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</si>
  <si>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</si>
  <si>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</si>
  <si>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</si>
  <si>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</si>
  <si>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</si>
  <si>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</si>
  <si>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</si>
  <si>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</si>
  <si>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</si>
  <si>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</si>
  <si>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</si>
  <si>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</si>
  <si>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</si>
  <si>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</si>
  <si>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</si>
  <si>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</si>
  <si>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</si>
  <si>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</si>
  <si>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</si>
  <si>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</si>
  <si>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</si>
  <si>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</si>
  <si>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</si>
  <si>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</si>
  <si>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</si>
  <si>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</si>
  <si>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</si>
  <si>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</si>
  <si>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</si>
  <si>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</si>
  <si>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</si>
  <si>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</si>
  <si>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</si>
  <si>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</si>
  <si>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</si>
  <si>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</si>
  <si>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</si>
  <si>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</si>
  <si>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</si>
  <si>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</si>
  <si>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</si>
  <si>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</si>
  <si>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</si>
  <si>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</si>
  <si>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</si>
  <si>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</si>
  <si>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</si>
  <si>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</si>
  <si>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</si>
  <si>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</si>
  <si>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</si>
  <si>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</si>
  <si>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</si>
  <si>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</si>
  <si>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</si>
  <si>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</si>
  <si>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</si>
  <si>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</si>
  <si>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</si>
  <si>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</si>
  <si>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</si>
  <si>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</si>
  <si>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</si>
  <si>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</si>
  <si>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</si>
  <si>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</si>
  <si>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</si>
  <si>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</si>
  <si>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</si>
  <si>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</si>
  <si>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</si>
  <si>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</si>
  <si>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</si>
  <si>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</si>
  <si>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</si>
  <si>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</si>
  <si>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</si>
  <si>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</si>
  <si>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</si>
  <si>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</si>
  <si>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</si>
  <si>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</si>
  <si>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</si>
  <si>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</si>
  <si>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</si>
  <si>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</si>
  <si>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</si>
  <si>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</si>
  <si>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</si>
  <si>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</si>
  <si>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</si>
  <si>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</si>
  <si>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</si>
  <si>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</si>
  <si>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</si>
  <si>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</si>
  <si>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</si>
  <si>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</si>
  <si>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</si>
  <si>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</si>
  <si>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</si>
  <si>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</si>
  <si>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</si>
  <si>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</si>
  <si>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</si>
  <si>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</si>
  <si>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</si>
  <si>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</si>
  <si>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</si>
  <si>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</si>
  <si>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</si>
  <si>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</si>
  <si>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</si>
  <si>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</si>
  <si>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</si>
  <si>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</si>
  <si>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</si>
  <si>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</si>
  <si>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</si>
  <si>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</si>
  <si>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</si>
  <si>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</si>
  <si>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</si>
  <si>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</si>
  <si>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</si>
  <si>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</si>
  <si>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</si>
  <si>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</si>
  <si>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</si>
  <si>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</si>
  <si>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</si>
  <si>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</si>
  <si>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</si>
  <si>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</si>
  <si>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</si>
  <si>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</si>
  <si>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</si>
  <si>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</si>
  <si>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</si>
  <si>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</si>
  <si>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</si>
  <si>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</si>
  <si>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</si>
  <si>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</si>
  <si>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</si>
  <si>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</si>
  <si>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</si>
  <si>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</si>
  <si>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</si>
  <si>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</si>
  <si>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</si>
  <si>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</si>
  <si>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</si>
  <si>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</si>
  <si>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</si>
  <si>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</si>
  <si>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</si>
  <si>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</si>
  <si>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</si>
  <si>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</si>
  <si>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</si>
  <si>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</si>
  <si>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</si>
  <si>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</si>
  <si>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</si>
  <si>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</si>
  <si>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</si>
  <si>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</si>
  <si>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</si>
  <si>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</si>
  <si>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</si>
  <si>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</si>
  <si>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</si>
  <si>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</si>
  <si>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</si>
  <si>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</si>
  <si>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</si>
  <si>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</si>
  <si>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</si>
  <si>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</si>
  <si>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</si>
  <si>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</si>
  <si>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</si>
  <si>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</si>
  <si>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</si>
  <si>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</si>
  <si>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</si>
  <si>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</si>
  <si>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</si>
  <si>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</si>
  <si>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</si>
  <si>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</si>
  <si>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</si>
  <si>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</si>
  <si>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</si>
  <si>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</si>
  <si>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</si>
  <si>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</si>
  <si>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</si>
  <si>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</si>
  <si>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</si>
  <si>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</si>
  <si>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</si>
  <si>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</si>
  <si>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</si>
  <si>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</si>
  <si>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</si>
  <si>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</si>
  <si>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</si>
  <si>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</si>
  <si>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</si>
  <si>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</si>
  <si>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</si>
  <si>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</si>
  <si>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</si>
  <si>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</si>
  <si>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</si>
  <si>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</si>
  <si>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</si>
  <si>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</si>
  <si>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</si>
  <si>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</si>
  <si>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</si>
  <si>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</si>
  <si>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</si>
  <si>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</si>
  <si>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</si>
  <si>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</si>
  <si>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</si>
  <si>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</si>
  <si>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</si>
  <si>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</si>
  <si>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</si>
  <si>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</si>
  <si>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</si>
  <si>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</si>
  <si>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</si>
  <si>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</si>
  <si>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</si>
  <si>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</si>
  <si>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</si>
  <si>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</si>
  <si>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</si>
  <si>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</si>
  <si>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</si>
  <si>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</si>
  <si>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</si>
  <si>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</si>
  <si>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</si>
  <si>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</si>
  <si>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</si>
  <si>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</si>
  <si>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</si>
  <si>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</si>
  <si>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</si>
  <si>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</si>
  <si>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</si>
  <si>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</si>
  <si>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</si>
  <si>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</si>
  <si>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</si>
  <si>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</si>
  <si>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</si>
  <si>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</si>
  <si>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</si>
  <si>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</si>
  <si>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</si>
  <si>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</si>
  <si>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</si>
  <si>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</si>
  <si>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</si>
  <si>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</si>
  <si>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</si>
  <si>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</si>
  <si>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</si>
  <si>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</si>
  <si>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</si>
  <si>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</si>
  <si>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</si>
  <si>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</si>
  <si>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</si>
  <si>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</si>
  <si>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</si>
  <si>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</si>
  <si>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</si>
  <si>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</si>
  <si>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</si>
  <si>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</si>
  <si>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</si>
  <si>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</si>
  <si>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</si>
  <si>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</si>
  <si>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</si>
  <si>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</si>
  <si>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</si>
  <si>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</si>
  <si>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</si>
  <si>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</si>
  <si>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</si>
  <si>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</si>
  <si>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</si>
  <si>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</si>
  <si>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</si>
  <si>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</si>
  <si>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</si>
  <si>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</si>
  <si>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</si>
  <si>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</si>
  <si>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</si>
  <si>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</si>
  <si>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</si>
  <si>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</si>
  <si>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</si>
  <si>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</si>
  <si>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</si>
  <si>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</si>
  <si>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</si>
  <si>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</si>
  <si>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</si>
  <si>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</si>
  <si>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</si>
  <si>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</si>
  <si>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</si>
  <si>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</si>
  <si>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</si>
  <si>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</si>
  <si>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</si>
  <si>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</si>
  <si>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</si>
  <si>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</si>
  <si>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</si>
  <si>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</si>
  <si>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</si>
  <si>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</si>
  <si>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</si>
  <si>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</si>
  <si>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</si>
  <si>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</si>
  <si>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</si>
  <si>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</si>
  <si>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</si>
  <si>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</si>
  <si>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</si>
  <si>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</si>
  <si>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</si>
  <si>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</si>
  <si>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</si>
  <si>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</si>
  <si>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</si>
  <si>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</si>
  <si>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</si>
  <si>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</si>
  <si>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</si>
  <si>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</si>
  <si>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</si>
  <si>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</si>
  <si>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</si>
  <si>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</si>
  <si>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</si>
  <si>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</si>
  <si>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</si>
  <si>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</si>
  <si>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</si>
  <si>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</si>
  <si>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</si>
  <si>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</si>
  <si>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</si>
  <si>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</si>
  <si>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</si>
  <si>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</si>
  <si>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</si>
  <si>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</si>
  <si>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</si>
  <si>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</si>
  <si>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</si>
  <si>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</si>
  <si>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</si>
  <si>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</si>
  <si>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</si>
  <si>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</si>
  <si>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</si>
  <si>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</si>
  <si>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</si>
  <si>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</si>
  <si>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</si>
  <si>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</si>
  <si>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</si>
  <si>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</si>
  <si>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</si>
  <si>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</si>
  <si>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</si>
  <si>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</si>
  <si>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</si>
  <si>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</si>
  <si>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</si>
  <si>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</si>
  <si>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</si>
  <si>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</si>
  <si>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</si>
  <si>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</si>
  <si>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</si>
  <si>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</si>
  <si>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</si>
  <si>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</si>
  <si>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</si>
  <si>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</si>
  <si>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</si>
  <si>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</si>
  <si>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</si>
  <si>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</si>
  <si>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</si>
  <si>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</si>
  <si>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</si>
  <si>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</si>
  <si>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</si>
  <si>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</si>
  <si>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</si>
  <si>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</si>
  <si>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</si>
  <si>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</si>
  <si>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</si>
  <si>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</si>
  <si>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</si>
  <si>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</si>
  <si>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</si>
  <si>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</si>
  <si>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</si>
  <si>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</si>
  <si>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</si>
  <si>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</si>
  <si>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</si>
  <si>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</si>
  <si>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</si>
  <si>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</si>
  <si>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</si>
  <si>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</si>
  <si>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</si>
  <si>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</si>
  <si>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</si>
  <si>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</si>
  <si>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</si>
  <si>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</si>
  <si>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</si>
  <si>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</si>
  <si>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</si>
  <si>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</si>
  <si>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</si>
  <si>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</si>
  <si>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</si>
  <si>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</si>
  <si>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</si>
  <si>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</si>
  <si>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</si>
  <si>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</si>
  <si>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</si>
  <si>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</si>
  <si>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</si>
  <si>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</si>
  <si>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</si>
  <si>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</si>
  <si>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</si>
  <si>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</si>
  <si>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</si>
  <si>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</si>
  <si>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</si>
  <si>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</si>
  <si>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</si>
  <si>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</si>
  <si>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</si>
  <si>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</si>
  <si>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</si>
  <si>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</si>
  <si>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</si>
  <si>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</si>
  <si>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</si>
  <si>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</si>
  <si>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</si>
  <si>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</si>
  <si>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</si>
  <si>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</si>
  <si>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</si>
  <si>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</si>
  <si>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</si>
  <si>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</si>
  <si>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</si>
  <si>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</si>
  <si>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</si>
  <si>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</si>
  <si>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</si>
  <si>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</si>
  <si>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</si>
  <si>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</si>
  <si>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</si>
  <si>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</si>
  <si>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</si>
  <si>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</si>
  <si>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</si>
  <si>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</si>
  <si>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</si>
  <si>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</si>
  <si>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</si>
  <si>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</si>
  <si>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</si>
  <si>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</si>
  <si>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</si>
  <si>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</si>
  <si>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</si>
  <si>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</si>
  <si>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</si>
  <si>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</si>
  <si>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</si>
  <si>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</si>
  <si>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</si>
  <si>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</si>
  <si>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</si>
  <si>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</si>
  <si>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</si>
  <si>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</si>
  <si>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</si>
  <si>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</si>
  <si>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</si>
  <si>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</si>
  <si>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</si>
  <si>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</si>
  <si>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</si>
  <si>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</si>
  <si>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</si>
  <si>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</si>
  <si>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</si>
  <si>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</si>
  <si>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</si>
  <si>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</si>
  <si>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</si>
  <si>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</si>
  <si>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</si>
  <si>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</si>
  <si>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</si>
  <si>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</si>
  <si>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</si>
  <si>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</si>
  <si>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</si>
  <si>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</si>
  <si>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</si>
  <si>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</si>
  <si>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</si>
  <si>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</si>
  <si>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</si>
  <si>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</si>
  <si>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</si>
  <si>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</si>
  <si>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</si>
  <si>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</si>
  <si>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</si>
  <si>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</si>
  <si>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</si>
  <si>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</si>
  <si>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</si>
  <si>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</si>
  <si>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</si>
  <si>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</si>
  <si>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</si>
  <si>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</si>
  <si>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</si>
  <si>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</si>
  <si>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</si>
  <si>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</si>
  <si>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</si>
  <si>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</si>
  <si>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</si>
  <si>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</si>
  <si>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</si>
  <si>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</si>
  <si>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</si>
  <si>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</si>
  <si>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</si>
  <si>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</si>
  <si>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</si>
  <si>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</si>
  <si>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</si>
  <si>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</si>
  <si>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</si>
  <si>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</si>
  <si>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</si>
  <si>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</si>
  <si>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</si>
  <si>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</si>
  <si>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</si>
  <si>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</si>
  <si>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</si>
  <si>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</si>
  <si>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</si>
  <si>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</si>
  <si>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</si>
  <si>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</si>
  <si>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</si>
  <si>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</si>
  <si>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</si>
  <si>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</si>
  <si>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</si>
  <si>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</si>
  <si>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</si>
  <si>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</si>
  <si>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</si>
  <si>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</si>
  <si>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</si>
  <si>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</si>
  <si>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</si>
  <si>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</si>
  <si>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</si>
  <si>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</si>
  <si>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</si>
  <si>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</si>
  <si>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</si>
  <si>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</si>
  <si>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</si>
  <si>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</si>
  <si>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</si>
  <si>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</si>
  <si>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</si>
  <si>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</si>
  <si>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</si>
  <si>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</si>
  <si>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</si>
  <si>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</si>
  <si>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</si>
  <si>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</si>
  <si>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</si>
  <si>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</si>
  <si>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</si>
  <si>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</si>
  <si>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</si>
  <si>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</si>
  <si>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</si>
  <si>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</si>
  <si>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</si>
  <si>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</si>
  <si>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</si>
  <si>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</si>
  <si>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</si>
  <si>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</si>
  <si>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</si>
  <si>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</si>
  <si>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</si>
  <si>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</si>
  <si>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</si>
  <si>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</si>
  <si>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</si>
  <si>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</si>
  <si>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</si>
  <si>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</si>
  <si>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</si>
  <si>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</si>
  <si>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</si>
  <si>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</si>
  <si>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</si>
  <si>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</si>
  <si>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</si>
  <si>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</si>
  <si>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</si>
  <si>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</si>
  <si>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</si>
  <si>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</si>
  <si>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</si>
  <si>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</si>
  <si>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</si>
  <si>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</si>
  <si>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</si>
  <si>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</si>
  <si>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</si>
  <si>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</si>
  <si>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</si>
  <si>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</si>
  <si>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</si>
  <si>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</si>
  <si>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</si>
  <si>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</si>
  <si>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</si>
  <si>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</si>
  <si>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</si>
  <si>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</si>
  <si>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</si>
  <si>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</si>
  <si>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</si>
  <si>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</si>
  <si>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</si>
  <si>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</si>
  <si>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</si>
  <si>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</si>
  <si>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</si>
  <si>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</si>
  <si>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</si>
  <si>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</si>
  <si>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</si>
  <si>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</si>
  <si>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</si>
  <si>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</si>
  <si>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</si>
  <si>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</si>
  <si>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</si>
  <si>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</si>
  <si>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</si>
  <si>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</si>
  <si>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</si>
  <si>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</si>
  <si>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</si>
  <si>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</si>
  <si>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</si>
  <si>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</si>
  <si>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</si>
  <si>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</si>
  <si>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</si>
  <si>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</si>
  <si>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</si>
  <si>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</si>
  <si>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</si>
  <si>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</si>
  <si>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</si>
  <si>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</si>
  <si>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</si>
  <si>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</si>
  <si>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</si>
  <si>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</si>
  <si>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</si>
  <si>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</si>
  <si>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</si>
  <si>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</si>
  <si>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</si>
  <si>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</si>
  <si>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</si>
  <si>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</si>
  <si>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</si>
  <si>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</si>
  <si>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</si>
  <si>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</si>
  <si>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</si>
  <si>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</si>
  <si>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</si>
  <si>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</si>
  <si>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</si>
  <si>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</si>
  <si>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</si>
  <si>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</si>
  <si>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</si>
  <si>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</si>
  <si>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</si>
  <si>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</si>
  <si>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</si>
  <si>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</si>
  <si>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</si>
  <si>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</si>
  <si>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</si>
  <si>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</si>
  <si>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</si>
  <si>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</si>
  <si>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</si>
  <si>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</si>
  <si>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</si>
  <si>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</si>
  <si>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</si>
  <si>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</si>
  <si>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</si>
  <si>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</si>
  <si>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</si>
  <si>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</si>
  <si>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</si>
  <si>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</si>
  <si>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</si>
  <si>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</si>
  <si>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</si>
  <si>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</si>
  <si>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</si>
  <si>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</si>
  <si>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</si>
  <si>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</si>
  <si>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</si>
  <si>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</si>
  <si>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</si>
  <si>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</si>
  <si>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</si>
  <si>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</si>
  <si>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</si>
  <si>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</si>
  <si>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</si>
  <si>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</si>
  <si>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</si>
  <si>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</si>
  <si>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</si>
  <si>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</si>
  <si>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</si>
  <si>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</si>
  <si>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</si>
  <si>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</si>
  <si>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</si>
  <si>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</si>
  <si>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</si>
  <si>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</si>
  <si>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</si>
  <si>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</si>
  <si>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</si>
  <si>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</si>
  <si>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</si>
  <si>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</si>
  <si>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</si>
  <si>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</si>
  <si>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</si>
  <si>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</si>
  <si>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</si>
  <si>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</si>
  <si>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</si>
  <si>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</si>
  <si>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</si>
  <si>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</si>
  <si>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</si>
  <si>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</si>
  <si>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</si>
  <si>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</si>
  <si>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</si>
  <si>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</si>
  <si>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</si>
  <si>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</si>
  <si>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</si>
  <si>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</si>
  <si>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</si>
  <si>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</si>
  <si>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</si>
  <si>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</si>
  <si>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</si>
  <si>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</si>
  <si>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</si>
  <si>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</si>
  <si>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</si>
  <si>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</si>
  <si>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</si>
  <si>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</si>
  <si>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</si>
  <si>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</si>
  <si>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</si>
  <si>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</si>
  <si>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</si>
  <si>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</si>
  <si>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</si>
  <si>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</si>
  <si>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</si>
  <si>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</si>
  <si>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</si>
  <si>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</si>
  <si>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</si>
  <si>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</si>
  <si>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</si>
  <si>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</si>
  <si>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</si>
  <si>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</si>
  <si>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</si>
  <si>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</si>
  <si>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</si>
  <si>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</si>
  <si>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</si>
  <si>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</si>
  <si>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</si>
  <si>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</si>
  <si>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</si>
  <si>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</si>
  <si>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</si>
  <si>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</si>
  <si>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</si>
  <si>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</si>
  <si>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</si>
  <si>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</si>
  <si>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</si>
  <si>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</si>
  <si>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</si>
  <si>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</si>
  <si>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</si>
  <si>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</si>
  <si>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</si>
  <si>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</si>
  <si>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</si>
  <si>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</si>
  <si>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</si>
  <si>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</si>
  <si>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</si>
  <si>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</si>
  <si>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</si>
  <si>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</si>
  <si>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</si>
  <si>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</si>
  <si>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</si>
  <si>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</si>
  <si>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</si>
  <si>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</si>
  <si>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</si>
  <si>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</si>
  <si>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</si>
  <si>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</si>
  <si>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</si>
  <si>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</si>
  <si>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</si>
  <si>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</si>
  <si>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</si>
  <si>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</si>
  <si>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</si>
  <si>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</si>
  <si>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</si>
  <si>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</si>
  <si>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</si>
  <si>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</si>
  <si>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</si>
  <si>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</si>
  <si>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</si>
  <si>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</si>
  <si>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</si>
  <si>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</si>
  <si>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</si>
  <si>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</si>
  <si>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</si>
  <si>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</si>
  <si>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</si>
  <si>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</si>
  <si>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</si>
  <si>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</si>
  <si>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</si>
  <si>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</si>
  <si>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</si>
  <si>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</si>
  <si>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</si>
  <si>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</si>
  <si>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</si>
  <si>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</si>
  <si>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</si>
  <si>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</si>
  <si>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</si>
  <si>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</si>
  <si>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</si>
  <si>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</si>
  <si>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</si>
  <si>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</si>
  <si>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</si>
  <si>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</si>
  <si>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</si>
  <si>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</si>
  <si>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</si>
  <si>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</si>
  <si>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</si>
  <si>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</si>
  <si>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</si>
  <si>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</si>
  <si>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</si>
  <si>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</si>
  <si>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</si>
  <si>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</si>
  <si>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</si>
  <si>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</si>
  <si>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</si>
  <si>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</si>
  <si>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</si>
  <si>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</si>
  <si>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</si>
  <si>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</si>
  <si>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</si>
  <si>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</si>
  <si>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</si>
  <si>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</si>
  <si>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</si>
  <si>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</si>
  <si>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</si>
  <si>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</si>
  <si>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</si>
  <si>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</si>
  <si>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</si>
  <si>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</si>
  <si>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</si>
  <si>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</si>
  <si>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</si>
  <si>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</si>
  <si>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</si>
  <si>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</si>
  <si>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</si>
  <si>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</si>
  <si>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</si>
  <si>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</si>
  <si>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</si>
  <si>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</si>
  <si>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</si>
  <si>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</si>
  <si>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</si>
  <si>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</si>
  <si>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</si>
  <si>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</si>
  <si>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</si>
  <si>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</si>
  <si>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</si>
  <si>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</si>
  <si>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</si>
  <si>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</si>
  <si>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</si>
  <si>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</si>
  <si>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</si>
  <si>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</si>
  <si>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</si>
  <si>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</si>
  <si>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</si>
  <si>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</si>
  <si>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</si>
  <si>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</si>
  <si>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</si>
  <si>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</si>
  <si>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</si>
  <si>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</si>
  <si>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</si>
  <si>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</si>
  <si>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</si>
  <si>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</si>
  <si>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</si>
  <si>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</si>
  <si>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</si>
  <si>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</si>
  <si>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</si>
  <si>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</si>
  <si>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</si>
  <si>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</si>
  <si>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</si>
  <si>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</si>
  <si>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</si>
  <si>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</si>
  <si>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</si>
  <si>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</si>
  <si>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</si>
  <si>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</si>
  <si>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</si>
  <si>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</si>
  <si>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</si>
  <si>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</si>
  <si>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</si>
  <si>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</si>
  <si>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</si>
  <si>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</si>
  <si>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</si>
  <si>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</si>
  <si>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</si>
  <si>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</si>
  <si>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</si>
  <si>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</si>
  <si>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</si>
  <si>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</si>
  <si>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</si>
  <si>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</si>
  <si>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</si>
  <si>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</si>
  <si>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</si>
  <si>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</si>
  <si>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</si>
  <si>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</si>
  <si>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</si>
  <si>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</si>
  <si>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</si>
  <si>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</si>
  <si>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</si>
  <si>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</si>
  <si>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</si>
  <si>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</si>
  <si>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</si>
  <si>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</si>
  <si>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</si>
  <si>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</si>
  <si>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</si>
  <si>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</si>
  <si>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</si>
  <si>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</si>
  <si>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</si>
  <si>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</si>
  <si>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</si>
  <si>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</si>
  <si>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</si>
  <si>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</si>
  <si>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</si>
  <si>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</si>
  <si>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</si>
  <si>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</si>
  <si>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</si>
  <si>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</si>
  <si>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</si>
  <si>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</si>
  <si>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</si>
  <si>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</si>
  <si>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</si>
  <si>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</si>
  <si>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</si>
  <si>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</si>
  <si>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</si>
  <si>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</si>
  <si>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</si>
  <si>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</si>
  <si>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</si>
  <si>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</si>
  <si>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</si>
  <si>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</si>
  <si>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</si>
  <si>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</si>
  <si>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</si>
  <si>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</si>
  <si>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</si>
  <si>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</si>
  <si>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</si>
  <si>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</si>
  <si>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</si>
  <si>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</si>
  <si>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</si>
  <si>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</si>
  <si>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</si>
  <si>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</si>
  <si>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</si>
  <si>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</si>
  <si>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</si>
  <si>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</si>
  <si>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</si>
  <si>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</si>
  <si>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</si>
  <si>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</si>
  <si>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</si>
  <si>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</si>
  <si>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</si>
  <si>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</si>
  <si>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</si>
  <si>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</si>
  <si>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</si>
  <si>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</si>
  <si>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</si>
  <si>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</si>
  <si>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</si>
  <si>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</si>
  <si>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</si>
  <si>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</si>
  <si>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</si>
  <si>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</si>
  <si>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</si>
  <si>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</si>
  <si>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</si>
  <si>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</si>
  <si>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</si>
  <si>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</si>
  <si>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</si>
  <si>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</si>
  <si>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</si>
  <si>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</si>
  <si>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</si>
  <si>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</si>
  <si>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</si>
  <si>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</si>
  <si>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</si>
  <si>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</si>
  <si>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</si>
  <si>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</si>
  <si>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</si>
  <si>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</si>
  <si>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</si>
  <si>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</si>
  <si>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</si>
  <si>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</si>
  <si>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</si>
  <si>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</si>
  <si>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</si>
  <si>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</si>
  <si>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</si>
  <si>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</si>
  <si>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</si>
  <si>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</si>
  <si>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</si>
  <si>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</si>
  <si>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</si>
  <si>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</si>
  <si>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</si>
  <si>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</si>
  <si>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</si>
  <si>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</si>
  <si>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</si>
  <si>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</si>
  <si>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</si>
  <si>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</si>
  <si>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</si>
  <si>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</si>
  <si>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</si>
  <si>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</si>
  <si>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</si>
  <si>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</si>
  <si>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</si>
  <si>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</si>
  <si>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</si>
  <si>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</si>
  <si>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</si>
  <si>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</si>
  <si>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</si>
  <si>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</si>
  <si>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</si>
  <si>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</si>
  <si>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</si>
  <si>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</si>
  <si>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</si>
  <si>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</si>
  <si>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</si>
  <si>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</si>
  <si>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</si>
  <si>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</si>
  <si>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</si>
  <si>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</si>
  <si>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</si>
  <si>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</si>
  <si>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</si>
  <si>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</si>
  <si>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</si>
  <si>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</si>
  <si>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</si>
  <si>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</si>
  <si>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</si>
  <si>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</si>
  <si>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</si>
  <si>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</si>
  <si>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</si>
  <si>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</si>
  <si>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</si>
  <si>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</si>
  <si>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</si>
  <si>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</si>
  <si>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</si>
  <si>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</si>
  <si>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</si>
  <si>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</si>
  <si>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</si>
  <si>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</si>
  <si>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</si>
  <si>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</si>
  <si>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</si>
  <si>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</si>
  <si>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</si>
  <si>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</si>
  <si>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</si>
  <si>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</si>
  <si>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</si>
  <si>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</si>
  <si>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</si>
  <si>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</si>
  <si>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</si>
  <si>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</si>
  <si>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</si>
  <si>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</si>
  <si>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</si>
  <si>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</si>
  <si>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</si>
  <si>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</si>
  <si>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</si>
  <si>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</si>
  <si>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</si>
  <si>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</si>
  <si>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</si>
  <si>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</si>
  <si>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</si>
  <si>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</si>
  <si>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</si>
  <si>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</si>
  <si>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</si>
  <si>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</si>
  <si>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</si>
  <si>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</si>
  <si>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</si>
  <si>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</si>
  <si>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</si>
  <si>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</si>
  <si>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</si>
  <si>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</si>
  <si>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</si>
  <si>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</si>
  <si>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</si>
  <si>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</si>
  <si>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</si>
  <si>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</si>
  <si>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</si>
  <si>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</si>
  <si>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</si>
  <si>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</si>
  <si>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</si>
  <si>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</si>
  <si>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</si>
  <si>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</si>
  <si>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</si>
  <si>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</si>
  <si>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</si>
  <si>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</si>
  <si>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</si>
  <si>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</si>
  <si>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</si>
  <si>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</si>
  <si>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</si>
  <si>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</si>
  <si>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</si>
  <si>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</si>
  <si>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</si>
  <si>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</si>
  <si>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</si>
  <si>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</si>
  <si>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</si>
  <si>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</si>
  <si>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</si>
  <si>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</si>
  <si>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</si>
  <si>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</si>
  <si>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</si>
  <si>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</si>
  <si>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</si>
  <si>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</si>
  <si>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</si>
  <si>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</si>
  <si>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</si>
  <si>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</si>
  <si>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</si>
  <si>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</si>
  <si>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</si>
  <si>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</si>
  <si>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</si>
  <si>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</si>
  <si>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</si>
  <si>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</si>
  <si>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</si>
  <si>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</si>
  <si>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</si>
  <si>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</si>
  <si>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</si>
  <si>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</si>
  <si>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</si>
  <si>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</si>
  <si>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</si>
  <si>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</si>
  <si>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</si>
  <si>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</si>
  <si>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</si>
  <si>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</si>
  <si>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</si>
  <si>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</si>
  <si>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</si>
  <si>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</si>
  <si>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</si>
  <si>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</si>
  <si>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</si>
  <si>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</si>
  <si>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</si>
  <si>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</si>
  <si>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</si>
  <si>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</si>
  <si>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</si>
  <si>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</si>
  <si>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</si>
  <si>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</si>
  <si>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</si>
  <si>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</si>
  <si>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</si>
  <si>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</si>
  <si>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</si>
  <si>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</si>
  <si>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</si>
  <si>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</si>
  <si>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</si>
  <si>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</si>
  <si>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</si>
  <si>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</si>
  <si>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</si>
  <si>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</si>
  <si>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</si>
  <si>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</si>
  <si>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</si>
  <si>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</si>
  <si>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</si>
  <si>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</si>
  <si>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</si>
  <si>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</si>
  <si>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</si>
  <si>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</si>
  <si>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</si>
  <si>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</si>
  <si>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</si>
  <si>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</si>
  <si>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</si>
  <si>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</si>
  <si>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</si>
  <si>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</si>
  <si>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</si>
  <si>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</si>
  <si>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</si>
  <si>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</si>
  <si>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</si>
  <si>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</si>
  <si>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</si>
  <si>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</si>
  <si>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</si>
  <si>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</si>
  <si>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</si>
  <si>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</si>
  <si>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</si>
  <si>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</si>
  <si>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</si>
  <si>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</si>
  <si>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</si>
  <si>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</si>
  <si>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</si>
  <si>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</si>
  <si>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</si>
  <si>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</si>
  <si>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</si>
  <si>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</si>
  <si>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</si>
  <si>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</si>
  <si>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</si>
  <si>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</si>
  <si>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</si>
  <si>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</si>
  <si>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</si>
  <si>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</si>
  <si>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</si>
  <si>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</si>
  <si>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</si>
  <si>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</si>
  <si>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</si>
  <si>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</si>
  <si>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</si>
  <si>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</si>
  <si>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</si>
  <si>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</si>
  <si>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</si>
  <si>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</si>
  <si>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</si>
  <si>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</si>
  <si>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</si>
  <si>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</si>
  <si>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</si>
  <si>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</si>
  <si>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</si>
  <si>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</si>
  <si>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</si>
  <si>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</si>
  <si>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</si>
  <si>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</si>
  <si>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</si>
  <si>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</si>
  <si>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</si>
  <si>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</si>
  <si>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</si>
  <si>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</si>
  <si>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</si>
  <si>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</si>
  <si>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</si>
  <si>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</si>
  <si>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</si>
  <si>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</si>
  <si>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</si>
  <si>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</si>
  <si>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</si>
  <si>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</si>
  <si>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</si>
  <si>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</si>
  <si>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</si>
  <si>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</si>
  <si>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</si>
  <si>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</si>
  <si>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</si>
  <si>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</si>
  <si>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</si>
  <si>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</si>
  <si>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</si>
  <si>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</si>
  <si>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</si>
  <si>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</si>
  <si>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</si>
  <si>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</si>
  <si>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</si>
  <si>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</si>
  <si>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</si>
  <si>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</si>
  <si>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</si>
  <si>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</si>
  <si>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</si>
  <si>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</si>
  <si>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</si>
  <si>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</si>
  <si>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</si>
  <si>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</si>
  <si>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</si>
  <si>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</si>
  <si>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</si>
  <si>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</si>
  <si>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</si>
  <si>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</si>
  <si>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</si>
  <si>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</si>
  <si>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</si>
  <si>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</si>
  <si>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</si>
  <si>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</si>
  <si>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</si>
  <si>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</si>
  <si>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</si>
  <si>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</si>
  <si>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</si>
  <si>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</si>
  <si>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</si>
  <si>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</si>
  <si>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</si>
  <si>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</si>
  <si>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</si>
  <si>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</si>
  <si>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</si>
  <si>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</si>
  <si>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</si>
  <si>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</si>
  <si>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</si>
  <si>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</si>
  <si>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</si>
  <si>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</si>
  <si>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</si>
  <si>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</si>
  <si>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</si>
  <si>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</si>
  <si>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</si>
  <si>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</si>
  <si>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</si>
  <si>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</si>
  <si>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</si>
  <si>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</si>
  <si>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</si>
  <si>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</si>
  <si>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</si>
  <si>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</si>
  <si>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</si>
  <si>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</si>
  <si>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</si>
  <si>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</si>
  <si>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</si>
  <si>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</si>
  <si>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</si>
  <si>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</si>
  <si>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</si>
  <si>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</si>
  <si>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</si>
  <si>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</si>
  <si>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</si>
  <si>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</si>
  <si>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</si>
  <si>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</si>
  <si>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</si>
  <si>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</si>
  <si>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</si>
  <si>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</si>
  <si>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</si>
  <si>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</si>
  <si>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</si>
  <si>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</si>
  <si>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</si>
  <si>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</si>
  <si>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</si>
  <si>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</si>
  <si>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</si>
  <si>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</si>
  <si>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</si>
  <si>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</si>
  <si>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</si>
  <si>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</si>
  <si>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</si>
  <si>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</si>
  <si>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</si>
  <si>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</si>
  <si>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</si>
  <si>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</si>
  <si>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</si>
  <si>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</si>
  <si>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</si>
  <si>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</si>
  <si>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</si>
  <si>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</si>
  <si>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</si>
  <si>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</si>
  <si>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</si>
  <si>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</si>
  <si>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</si>
  <si>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</si>
  <si>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</si>
  <si>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</si>
  <si>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</si>
  <si>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</si>
  <si>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</si>
  <si>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</si>
  <si>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</si>
  <si>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</si>
  <si>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</si>
  <si>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</si>
  <si>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</si>
  <si>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</si>
  <si>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</si>
  <si>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</si>
  <si>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</si>
  <si>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</si>
  <si>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</si>
  <si>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</si>
  <si>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</si>
  <si>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</si>
  <si>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</si>
  <si>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</si>
  <si>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</si>
  <si>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</si>
  <si>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</si>
  <si>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</si>
  <si>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</si>
  <si>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</si>
  <si>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</si>
  <si>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</si>
  <si>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</si>
  <si>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</si>
  <si>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</si>
  <si>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</si>
  <si>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</si>
  <si>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</si>
  <si>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</si>
  <si>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</si>
  <si>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</si>
  <si>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</si>
  <si>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</si>
  <si>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</si>
  <si>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</si>
  <si>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</si>
  <si>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</si>
  <si>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</si>
  <si>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</si>
  <si>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</si>
  <si>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</si>
  <si>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</si>
  <si>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</si>
  <si>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</si>
  <si>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</si>
  <si>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</si>
  <si>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</si>
  <si>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</si>
  <si>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</si>
  <si>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</si>
  <si>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</si>
  <si>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</si>
  <si>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</si>
  <si>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</si>
  <si>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</si>
  <si>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</si>
  <si>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</si>
  <si>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</si>
  <si>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</si>
  <si>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</si>
  <si>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</si>
  <si>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</si>
  <si>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</si>
  <si>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</si>
  <si>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</si>
  <si>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</si>
  <si>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</si>
  <si>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</si>
  <si>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</si>
  <si>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</si>
  <si>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</si>
  <si>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</si>
  <si>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</si>
  <si>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</si>
  <si>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</si>
  <si>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</si>
  <si>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</si>
  <si>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</si>
  <si>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</si>
  <si>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</si>
  <si>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</si>
  <si>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</si>
  <si>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</si>
  <si>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</si>
  <si>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</si>
  <si>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</si>
  <si>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</si>
  <si>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</si>
  <si>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</si>
  <si>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</si>
  <si>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</si>
  <si>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</si>
  <si>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</si>
  <si>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</si>
  <si>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</si>
  <si>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</si>
  <si>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</si>
  <si>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</si>
  <si>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</si>
  <si>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</si>
  <si>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</si>
  <si>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</si>
  <si>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</si>
  <si>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</si>
  <si>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</si>
  <si>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</si>
  <si>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</si>
  <si>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</si>
  <si>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</si>
  <si>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</si>
  <si>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</si>
  <si>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</si>
  <si>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</si>
  <si>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</si>
  <si>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</si>
  <si>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</si>
  <si>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</si>
  <si>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</si>
  <si>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</si>
  <si>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</si>
  <si>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</si>
  <si>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</si>
  <si>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</si>
  <si>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</si>
  <si>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</si>
  <si>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</si>
  <si>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</si>
  <si>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</si>
  <si>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</si>
  <si>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</si>
  <si>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</si>
  <si>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</si>
  <si>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</si>
  <si>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</si>
  <si>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</si>
  <si>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</si>
  <si>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</si>
  <si>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</si>
  <si>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</si>
  <si>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</si>
  <si>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</si>
  <si>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</si>
  <si>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</si>
  <si>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</si>
  <si>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</si>
  <si>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</si>
  <si>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</si>
  <si>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</si>
  <si>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</si>
  <si>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</si>
  <si>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</si>
  <si>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</si>
  <si>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</si>
  <si>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</si>
  <si>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</si>
  <si>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</si>
  <si>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</si>
  <si>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</si>
  <si>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</si>
  <si>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</si>
  <si>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</si>
  <si>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</si>
  <si>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</si>
  <si>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</si>
  <si>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</si>
  <si>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</si>
  <si>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</si>
  <si>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</si>
  <si>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</si>
  <si>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</si>
  <si>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</si>
  <si>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</si>
  <si>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</si>
  <si>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</si>
  <si>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</si>
  <si>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</si>
  <si>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</si>
  <si>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</si>
  <si>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</si>
  <si>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</si>
  <si>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</si>
  <si>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</si>
  <si>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</si>
  <si>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</si>
  <si>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</si>
  <si>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</si>
  <si>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</si>
  <si>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</si>
  <si>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</si>
  <si>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</si>
  <si>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</si>
  <si>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</si>
  <si>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</si>
  <si>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</si>
  <si>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</si>
  <si>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</si>
  <si>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</si>
  <si>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</si>
  <si>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</si>
  <si>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</si>
  <si>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</si>
  <si>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</si>
  <si>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</si>
  <si>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</si>
  <si>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</si>
  <si>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</si>
  <si>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</si>
  <si>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</si>
  <si>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</si>
  <si>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</si>
  <si>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</si>
  <si>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</si>
  <si>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</si>
  <si>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</si>
  <si>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</si>
  <si>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</si>
  <si>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</si>
  <si>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</si>
  <si>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</si>
  <si>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</si>
  <si>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</si>
  <si>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</si>
  <si>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</si>
  <si>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</si>
  <si>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</si>
  <si>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</si>
  <si>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</si>
  <si>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</si>
  <si>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</si>
  <si>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</si>
  <si>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</si>
  <si>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</si>
  <si>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</si>
  <si>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</si>
  <si>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</si>
  <si>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</si>
  <si>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</si>
  <si>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</si>
  <si>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</si>
  <si>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</si>
  <si>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</si>
  <si>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</si>
  <si>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</si>
  <si>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</si>
  <si>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</si>
  <si>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</si>
  <si>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</si>
  <si>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</si>
  <si>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</si>
  <si>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</si>
  <si>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</si>
  <si>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</si>
  <si>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</si>
  <si>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</si>
  <si>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</si>
  <si>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</si>
  <si>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</si>
  <si>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</si>
  <si>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</si>
  <si>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</si>
  <si>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</si>
  <si>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</si>
  <si>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</si>
  <si>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</si>
  <si>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</si>
  <si>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</si>
  <si>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</si>
  <si>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</si>
  <si>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</si>
  <si>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</si>
  <si>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</si>
  <si>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</si>
  <si>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</si>
  <si>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</si>
  <si>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</si>
  <si>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</si>
  <si>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</si>
  <si>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</si>
  <si>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</si>
  <si>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</si>
  <si>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</si>
  <si>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</si>
  <si>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</si>
  <si>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</si>
  <si>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</si>
  <si>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</si>
  <si>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</si>
  <si>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</si>
  <si>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</si>
  <si>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</si>
  <si>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</si>
  <si>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</si>
  <si>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</si>
  <si>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</si>
  <si>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</si>
  <si>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</si>
  <si>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</si>
  <si>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</si>
  <si>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</si>
  <si>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</si>
  <si>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</si>
  <si>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</si>
  <si>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</si>
  <si>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</si>
  <si>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</si>
  <si>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</si>
  <si>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</si>
  <si>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</si>
  <si>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</si>
  <si>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</si>
  <si>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</si>
  <si>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</si>
  <si>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</si>
  <si>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</si>
  <si>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</si>
  <si>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</si>
  <si>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</si>
  <si>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</si>
  <si>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</si>
  <si>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</si>
  <si>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</si>
  <si>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</si>
  <si>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</si>
  <si>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</si>
  <si>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</si>
  <si>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</si>
  <si>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</si>
  <si>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</si>
  <si>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</si>
  <si>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</si>
  <si>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</si>
  <si>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</si>
  <si>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</si>
  <si>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</si>
  <si>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</si>
  <si>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</si>
  <si>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</si>
  <si>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</si>
  <si>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</si>
  <si>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</si>
  <si>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</si>
  <si>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</si>
  <si>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</si>
  <si>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</si>
  <si>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</si>
  <si>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</si>
  <si>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</si>
  <si>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</si>
  <si>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</si>
  <si>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</si>
  <si>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</si>
  <si>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</si>
  <si>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</si>
  <si>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</si>
  <si>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</si>
  <si>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</si>
  <si>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</si>
  <si>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</si>
  <si>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</si>
  <si>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</si>
  <si>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</si>
  <si>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</si>
  <si>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</si>
  <si>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</si>
  <si>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</si>
  <si>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</si>
  <si>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</si>
  <si>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</si>
  <si>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</si>
  <si>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</si>
  <si>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</si>
  <si>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</si>
  <si>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</si>
  <si>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</si>
  <si>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</si>
  <si>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</si>
  <si>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</si>
  <si>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</si>
  <si>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</si>
  <si>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</si>
  <si>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</si>
  <si>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</si>
  <si>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</si>
  <si>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</si>
  <si>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</si>
  <si>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</si>
  <si>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</si>
  <si>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</si>
  <si>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</si>
  <si>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</si>
  <si>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</si>
  <si>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</si>
  <si>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</si>
  <si>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</si>
  <si>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</si>
  <si>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</si>
  <si>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</si>
  <si>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</si>
  <si>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</si>
  <si>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</si>
  <si>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</si>
  <si>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</si>
  <si>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</si>
  <si>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</si>
  <si>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</si>
  <si>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</si>
  <si>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</si>
  <si>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</si>
  <si>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</si>
  <si>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</si>
  <si>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</si>
  <si>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</si>
  <si>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</si>
  <si>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</si>
  <si>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</si>
  <si>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</si>
  <si>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</si>
  <si>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</si>
  <si>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</si>
  <si>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</si>
  <si>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</si>
  <si>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</si>
  <si>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</si>
  <si>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</si>
  <si>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</si>
  <si>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</si>
  <si>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</si>
  <si>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</si>
  <si>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</si>
  <si>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</si>
  <si>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</si>
  <si>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</si>
  <si>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</si>
  <si>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</si>
  <si>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</si>
  <si>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</si>
  <si>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</si>
  <si>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</si>
  <si>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</si>
  <si>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</si>
  <si>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</si>
  <si>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</si>
  <si>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</si>
  <si>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</si>
  <si>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</si>
  <si>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</si>
  <si>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</si>
  <si>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</si>
  <si>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</si>
  <si>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</si>
  <si>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</si>
  <si>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</si>
  <si>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</si>
  <si>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</si>
  <si>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</si>
  <si>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</si>
  <si>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</si>
  <si>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</si>
  <si>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</si>
  <si>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</si>
  <si>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</si>
  <si>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</si>
  <si>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</si>
  <si>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</si>
  <si>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</si>
  <si>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</si>
  <si>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</si>
  <si>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</si>
  <si>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</si>
  <si>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</si>
  <si>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</si>
  <si>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</si>
  <si>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</si>
  <si>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</si>
  <si>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</si>
  <si>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</si>
  <si>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</si>
  <si>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</si>
  <si>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</si>
  <si>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</si>
  <si>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</si>
  <si>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</si>
  <si>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</si>
  <si>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</si>
  <si>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</si>
  <si>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</si>
  <si>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</si>
  <si>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</si>
  <si>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</si>
  <si>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</si>
  <si>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</si>
  <si>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</si>
  <si>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</si>
  <si>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</si>
  <si>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</si>
  <si>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</si>
  <si>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</si>
  <si>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</si>
  <si>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</si>
  <si>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</si>
  <si>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</si>
  <si>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</si>
  <si>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</si>
  <si>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</si>
  <si>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</si>
  <si>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</si>
  <si>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</si>
  <si>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</si>
  <si>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</si>
  <si>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</si>
  <si>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</si>
  <si>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</si>
  <si>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</si>
  <si>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</si>
  <si>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</si>
  <si>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</si>
  <si>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</si>
  <si>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</si>
  <si>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</si>
  <si>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</si>
  <si>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</si>
  <si>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</si>
  <si>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</si>
  <si>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</si>
  <si>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</si>
  <si>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</si>
  <si>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</si>
  <si>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</si>
  <si>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</si>
  <si>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</si>
  <si>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</si>
  <si>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</si>
  <si>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</si>
  <si>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</si>
  <si>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</si>
  <si>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</si>
  <si>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</si>
  <si>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</si>
  <si>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</si>
  <si>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</si>
  <si>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</si>
  <si>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</si>
  <si>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</si>
  <si>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</si>
  <si>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</si>
  <si>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</si>
  <si>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</si>
  <si>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</si>
  <si>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</si>
  <si>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</si>
  <si>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</si>
  <si>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</si>
  <si>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</si>
  <si>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</si>
  <si>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</si>
  <si>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</si>
  <si>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</si>
  <si>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</si>
  <si>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</si>
  <si>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</si>
  <si>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</si>
  <si>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</si>
  <si>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</si>
  <si>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</si>
  <si>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</si>
  <si>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</si>
  <si>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</si>
  <si>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</si>
  <si>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</si>
  <si>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</si>
  <si>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</si>
  <si>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</si>
  <si>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</si>
  <si>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</si>
  <si>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</si>
  <si>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</si>
  <si>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</si>
  <si>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</si>
  <si>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</si>
  <si>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</si>
  <si>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</si>
  <si>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</si>
  <si>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</si>
  <si>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</si>
  <si>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</si>
  <si>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</si>
  <si>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</si>
  <si>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</si>
  <si>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</si>
  <si>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</si>
  <si>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</si>
  <si>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</si>
  <si>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</si>
  <si>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</si>
  <si>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</si>
  <si>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</si>
  <si>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</si>
  <si>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</si>
  <si>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</si>
  <si>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</si>
  <si>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</si>
  <si>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</si>
  <si>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</si>
  <si>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</si>
  <si>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</si>
  <si>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</si>
  <si>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</si>
  <si>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</si>
  <si>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</si>
  <si>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</si>
  <si>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</si>
  <si>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</si>
  <si>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</si>
  <si>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</si>
  <si>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</si>
  <si>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</si>
  <si>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</si>
  <si>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</si>
  <si>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</si>
  <si>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</si>
  <si>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</si>
  <si>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</si>
  <si>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</si>
  <si>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</si>
  <si>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</si>
  <si>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</si>
  <si>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</si>
  <si>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</si>
  <si>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</si>
  <si>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</si>
  <si>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</si>
  <si>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</si>
  <si>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</si>
  <si>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</si>
  <si>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</si>
  <si>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</si>
  <si>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</si>
  <si>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</si>
  <si>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</si>
  <si>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</si>
  <si>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</si>
  <si>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</si>
  <si>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</si>
  <si>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</si>
  <si>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</si>
  <si>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</si>
  <si>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</si>
  <si>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</si>
  <si>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</si>
  <si>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</si>
  <si>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</si>
  <si>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</si>
  <si>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</si>
  <si>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</si>
  <si>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</si>
  <si>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</si>
  <si>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</si>
  <si>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</si>
  <si>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</si>
  <si>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</si>
  <si>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</si>
  <si>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</si>
  <si>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</si>
  <si>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</si>
  <si>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</si>
  <si>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</si>
  <si>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</si>
  <si>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</si>
  <si>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</si>
  <si>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</si>
  <si>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</si>
  <si>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</si>
  <si>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</si>
  <si>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</si>
  <si>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</si>
  <si>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</si>
  <si>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</si>
  <si>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</si>
  <si>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</si>
  <si>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</si>
  <si>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</si>
  <si>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</si>
  <si>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</si>
  <si>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</si>
  <si>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</si>
  <si>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</si>
  <si>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</si>
  <si>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</si>
  <si>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</si>
  <si>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</si>
  <si>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</si>
  <si>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</si>
  <si>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</si>
  <si>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</si>
  <si>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</si>
  <si>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</si>
  <si>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</si>
  <si>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</si>
  <si>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</si>
  <si>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</si>
  <si>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</si>
  <si>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</si>
  <si>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</si>
  <si>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</si>
  <si>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</si>
  <si>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</si>
  <si>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</si>
  <si>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</si>
  <si>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</si>
  <si>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</si>
  <si>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</si>
  <si>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</si>
  <si>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</si>
  <si>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</si>
  <si>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</si>
  <si>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</si>
  <si>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</si>
  <si>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</si>
  <si>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</si>
  <si>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</si>
  <si>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</si>
  <si>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</si>
  <si>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</si>
  <si>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</si>
  <si>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</si>
  <si>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</si>
  <si>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</si>
  <si>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</si>
  <si>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</si>
  <si>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</si>
  <si>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</si>
  <si>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</si>
  <si>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</si>
  <si>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</si>
  <si>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</si>
  <si>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</si>
  <si>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</si>
  <si>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</si>
  <si>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</si>
  <si>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</si>
  <si>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</si>
  <si>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</si>
  <si>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</si>
  <si>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</si>
  <si>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</si>
  <si>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</si>
  <si>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</si>
  <si>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</si>
  <si>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</si>
  <si>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</si>
  <si>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</si>
  <si>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</si>
  <si>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</si>
  <si>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</si>
  <si>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</si>
  <si>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</si>
  <si>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</si>
  <si>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</si>
  <si>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</si>
  <si>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</si>
  <si>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</si>
  <si>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</si>
  <si>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</si>
  <si>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</si>
  <si>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</si>
  <si>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</si>
  <si>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</si>
  <si>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</si>
  <si>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</si>
  <si>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</si>
  <si>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</si>
  <si>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</si>
  <si>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</si>
  <si>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</si>
  <si>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</si>
  <si>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</si>
  <si>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</si>
  <si>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</si>
  <si>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</si>
  <si>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</si>
  <si>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</si>
  <si>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</si>
  <si>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</si>
  <si>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</si>
  <si>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</si>
  <si>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</si>
  <si>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</si>
  <si>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</si>
  <si>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</si>
  <si>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</si>
  <si>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</si>
  <si>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</si>
  <si>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</si>
  <si>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</si>
  <si>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</si>
  <si>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</si>
  <si>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</si>
  <si>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</si>
  <si>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</si>
  <si>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</si>
  <si>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</si>
  <si>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</si>
  <si>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</si>
  <si>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</si>
  <si>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</si>
  <si>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</si>
  <si>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</si>
  <si>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</si>
  <si>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</si>
  <si>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</si>
  <si>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</si>
  <si>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</si>
  <si>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</si>
  <si>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</si>
  <si>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</si>
  <si>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</si>
  <si>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</si>
  <si>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</si>
  <si>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</si>
  <si>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</si>
  <si>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</si>
  <si>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</si>
  <si>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</si>
  <si>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</si>
  <si>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</si>
  <si>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</si>
  <si>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</si>
  <si>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</si>
  <si>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</si>
  <si>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</si>
  <si>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</si>
  <si>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</si>
  <si>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</si>
  <si>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</si>
  <si>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</si>
  <si>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</si>
  <si>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</si>
  <si>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</si>
  <si>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</si>
  <si>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</si>
  <si>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</si>
  <si>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</si>
  <si>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</si>
  <si>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</si>
  <si>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</si>
  <si>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</si>
  <si>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</si>
  <si>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</si>
  <si>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</si>
  <si>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</si>
  <si>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</si>
  <si>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</si>
  <si>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</si>
  <si>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</si>
  <si>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</si>
  <si>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</si>
  <si>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</si>
  <si>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</si>
  <si>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</si>
  <si>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</si>
  <si>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</si>
  <si>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</si>
  <si>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</si>
  <si>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</si>
  <si>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</si>
  <si>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</si>
  <si>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</si>
  <si>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</si>
  <si>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</si>
  <si>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</si>
  <si>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</si>
  <si>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</si>
  <si>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</si>
  <si>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</si>
  <si>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</si>
  <si>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</si>
  <si>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</si>
  <si>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</si>
  <si>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</si>
  <si>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</si>
  <si>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</si>
  <si>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</si>
  <si>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</si>
  <si>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</si>
  <si>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</si>
  <si>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</si>
  <si>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</si>
  <si>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</si>
  <si>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</si>
  <si>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</si>
  <si>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</si>
  <si>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</si>
  <si>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</si>
  <si>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</si>
  <si>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</si>
  <si>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</si>
  <si>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</si>
  <si>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</si>
  <si>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</si>
  <si>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</si>
  <si>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</si>
  <si>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</si>
  <si>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</si>
  <si>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</si>
  <si>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</si>
  <si>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</si>
  <si>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</si>
  <si>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</si>
  <si>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</si>
  <si>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</si>
  <si>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</si>
  <si>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</si>
  <si>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</si>
  <si>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</si>
  <si>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</si>
  <si>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</si>
  <si>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</si>
  <si>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</si>
  <si>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</si>
  <si>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</si>
  <si>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</si>
  <si>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</si>
  <si>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</si>
  <si>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</si>
  <si>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</si>
  <si>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</si>
  <si>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</si>
  <si>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</si>
  <si>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</si>
  <si>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</si>
  <si>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</si>
  <si>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</si>
  <si>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</si>
  <si>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</si>
  <si>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</si>
  <si>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</si>
  <si>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</si>
  <si>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</si>
  <si>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</si>
  <si>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</si>
  <si>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</si>
  <si>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</si>
  <si>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</si>
  <si>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</si>
  <si>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</si>
  <si>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</si>
  <si>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</si>
  <si>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</si>
  <si>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</si>
  <si>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</si>
  <si>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</si>
  <si>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</si>
  <si>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</si>
  <si>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</si>
  <si>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</si>
  <si>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</si>
  <si>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</si>
  <si>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</si>
  <si>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</si>
  <si>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</si>
  <si>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</si>
  <si>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</si>
  <si>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</si>
  <si>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</si>
  <si>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</si>
  <si>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</si>
  <si>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</si>
  <si>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</si>
  <si>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</si>
  <si>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</si>
  <si>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</si>
  <si>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</si>
  <si>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</si>
  <si>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</si>
  <si>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</si>
  <si>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</si>
  <si>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</si>
  <si>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</si>
  <si>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</si>
  <si>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</si>
  <si>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</si>
  <si>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</si>
  <si>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</si>
  <si>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</si>
  <si>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</si>
  <si>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</si>
  <si>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</si>
  <si>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</si>
  <si>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</si>
  <si>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</si>
  <si>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</si>
  <si>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</si>
  <si>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</si>
  <si>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</si>
  <si>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</si>
  <si>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</si>
  <si>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</si>
  <si>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</si>
  <si>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</si>
  <si>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</si>
  <si>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</si>
  <si>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</si>
  <si>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</si>
  <si>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</si>
  <si>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</si>
  <si>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</si>
  <si>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</si>
  <si>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</si>
  <si>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</si>
  <si>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</si>
  <si>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</si>
  <si>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</si>
  <si>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</si>
  <si>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</si>
  <si>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</si>
  <si>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</si>
  <si>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</si>
  <si>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</si>
  <si>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</si>
  <si>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</si>
  <si>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</si>
  <si>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</si>
  <si>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</si>
  <si>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</si>
  <si>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</si>
  <si>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</si>
  <si>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</si>
  <si>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</si>
  <si>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</si>
  <si>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</si>
  <si>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</si>
  <si>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</si>
  <si>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</si>
  <si>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</si>
  <si>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</si>
  <si>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</si>
  <si>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</si>
  <si>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</si>
  <si>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</si>
  <si>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</si>
  <si>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</si>
  <si>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</si>
  <si>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</si>
  <si>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</si>
  <si>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</si>
  <si>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</si>
  <si>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</si>
  <si>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</si>
  <si>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</si>
  <si>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</si>
  <si>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</si>
  <si>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</si>
  <si>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</si>
  <si>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</si>
  <si>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</si>
  <si>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</si>
  <si>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</si>
  <si>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</si>
  <si>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</si>
  <si>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</si>
  <si>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</si>
  <si>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</si>
  <si>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</si>
  <si>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</si>
  <si>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</si>
  <si>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</si>
  <si>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</si>
  <si>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</si>
  <si>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</si>
  <si>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</si>
  <si>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</si>
  <si>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</si>
  <si>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</si>
  <si>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</si>
  <si>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</si>
  <si>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</si>
  <si>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</si>
  <si>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</si>
  <si>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</si>
  <si>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</si>
  <si>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</si>
  <si>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</si>
  <si>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</si>
  <si>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</si>
  <si>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</si>
  <si>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</si>
  <si>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</si>
  <si>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</si>
  <si>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</si>
  <si>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</si>
  <si>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</si>
  <si>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</si>
  <si>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</si>
  <si>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</si>
  <si>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</si>
  <si>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</si>
  <si>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</si>
  <si>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</si>
  <si>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</si>
  <si>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</si>
  <si>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</si>
  <si>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</si>
  <si>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</si>
  <si>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</si>
  <si>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</si>
  <si>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</si>
  <si>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</si>
  <si>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</si>
  <si>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</si>
  <si>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</si>
  <si>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</si>
  <si>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</si>
  <si>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</si>
  <si>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</si>
  <si>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</si>
  <si>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</si>
  <si>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</si>
  <si>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</si>
  <si>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</si>
  <si>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</si>
  <si>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</si>
  <si>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</si>
  <si>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</si>
  <si>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</si>
  <si>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</si>
  <si>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</si>
  <si>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</si>
  <si>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</si>
  <si>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</si>
  <si>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</si>
  <si>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</si>
  <si>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</si>
  <si>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</si>
  <si>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</si>
  <si>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</si>
  <si>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</si>
  <si>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</si>
  <si>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</si>
  <si>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</si>
  <si>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</si>
  <si>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</si>
  <si>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</si>
  <si>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</si>
  <si>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</si>
  <si>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</si>
  <si>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</si>
  <si>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</si>
  <si>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</si>
  <si>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</si>
  <si>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</si>
  <si>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</si>
  <si>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</si>
  <si>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</si>
  <si>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</si>
  <si>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</si>
  <si>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</si>
  <si>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</si>
  <si>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</si>
  <si>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</si>
  <si>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</si>
  <si>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</si>
  <si>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</si>
  <si>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</si>
  <si>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</si>
  <si>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</si>
  <si>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</si>
  <si>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</si>
  <si>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</si>
  <si>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</si>
  <si>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</si>
  <si>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</si>
  <si>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</si>
  <si>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</si>
  <si>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</si>
  <si>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</si>
  <si>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</si>
  <si>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</si>
  <si>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</si>
  <si>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</si>
  <si>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</si>
  <si>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</si>
  <si>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</si>
  <si>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</si>
  <si>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</si>
  <si>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</si>
  <si>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</si>
  <si>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</si>
  <si>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</si>
  <si>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</si>
  <si>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</si>
  <si>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</si>
  <si>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</si>
  <si>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</si>
  <si>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</si>
  <si>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</si>
  <si>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</si>
  <si>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</si>
  <si>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</si>
  <si>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</si>
  <si>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</si>
  <si>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</si>
  <si>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</si>
  <si>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</si>
  <si>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</si>
  <si>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</si>
  <si>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</si>
  <si>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</si>
  <si>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</si>
  <si>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</si>
  <si>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</si>
  <si>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</si>
  <si>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</si>
  <si>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</si>
  <si>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</si>
  <si>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</si>
  <si>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</si>
  <si>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</si>
  <si>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</si>
  <si>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</si>
  <si>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</si>
  <si>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</si>
  <si>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</si>
  <si>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</si>
  <si>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</si>
  <si>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</si>
  <si>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</si>
  <si>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</si>
  <si>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</si>
  <si>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</si>
  <si>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</si>
  <si>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</si>
  <si>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</si>
  <si>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</si>
  <si>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</si>
  <si>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</si>
  <si>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</si>
  <si>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</si>
  <si>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</si>
  <si>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</si>
  <si>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</si>
  <si>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</si>
  <si>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</si>
  <si>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</si>
  <si>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</si>
  <si>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</si>
  <si>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</si>
  <si>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</si>
  <si>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</si>
  <si>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</si>
  <si>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</si>
  <si>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</si>
  <si>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</si>
  <si>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</si>
  <si>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</si>
  <si>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</si>
  <si>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</si>
  <si>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</si>
  <si>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</si>
  <si>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</si>
  <si>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</si>
  <si>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</si>
  <si>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</si>
  <si>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</si>
  <si>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</si>
  <si>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</si>
  <si>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</si>
  <si>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</si>
  <si>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</si>
  <si>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</si>
  <si>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</si>
  <si>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</si>
  <si>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</si>
  <si>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</si>
  <si>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</si>
  <si>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</si>
  <si>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</si>
  <si>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</si>
  <si>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</si>
  <si>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</si>
  <si>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</si>
  <si>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</si>
  <si>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</si>
  <si>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</si>
  <si>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</si>
  <si>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</si>
  <si>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</si>
  <si>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</si>
  <si>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</si>
  <si>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</si>
  <si>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</si>
  <si>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</si>
  <si>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</si>
  <si>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</si>
  <si>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</si>
  <si>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</si>
  <si>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</si>
  <si>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</si>
  <si>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</si>
  <si>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</si>
  <si>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</si>
  <si>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</si>
  <si>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</si>
  <si>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</si>
  <si>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</si>
  <si>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</si>
  <si>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</si>
  <si>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</si>
  <si>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</si>
  <si>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</si>
  <si>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</si>
  <si>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</si>
  <si>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</si>
  <si>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</si>
  <si>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</si>
  <si>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</si>
  <si>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</si>
  <si>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</si>
  <si>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</si>
  <si>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</si>
  <si>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</si>
  <si>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</si>
  <si>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</si>
  <si>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</si>
  <si>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</si>
  <si>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</si>
  <si>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</si>
  <si>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</si>
  <si>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</si>
  <si>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</si>
  <si>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</si>
  <si>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</si>
  <si>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</si>
  <si>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</si>
  <si>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</si>
  <si>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</si>
  <si>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</si>
  <si>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</si>
  <si>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</si>
  <si>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</si>
  <si>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</si>
  <si>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</si>
  <si>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</si>
  <si>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</si>
  <si>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</si>
  <si>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</si>
  <si>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</si>
  <si>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</si>
  <si>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</si>
  <si>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</si>
  <si>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</si>
  <si>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</si>
  <si>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</si>
  <si>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</si>
  <si>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</si>
  <si>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</si>
  <si>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</si>
  <si>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</si>
  <si>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</si>
  <si>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</si>
  <si>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</si>
  <si>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</si>
  <si>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</si>
  <si>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</si>
  <si>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</si>
  <si>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</si>
  <si>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</si>
  <si>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</si>
  <si>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</si>
  <si>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</si>
  <si>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</si>
  <si>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</si>
  <si>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</si>
  <si>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</si>
  <si>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</si>
  <si>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</si>
  <si>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</si>
  <si>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</si>
  <si>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</si>
  <si>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</si>
  <si>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</si>
  <si>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</si>
  <si>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</si>
  <si>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</si>
  <si>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</si>
  <si>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</si>
  <si>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</si>
  <si>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</si>
  <si>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</si>
  <si>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</si>
  <si>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</si>
  <si>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</si>
  <si>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</si>
  <si>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</si>
  <si>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</si>
  <si>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</si>
  <si>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</si>
  <si>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</si>
  <si>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</si>
  <si>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</si>
  <si>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</si>
  <si>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</si>
  <si>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</si>
  <si>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</si>
  <si>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</si>
  <si>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</si>
  <si>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</si>
  <si>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</si>
  <si>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</si>
  <si>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</si>
  <si>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</si>
  <si>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</si>
  <si>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</si>
  <si>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</si>
  <si>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</si>
  <si>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</si>
  <si>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</si>
  <si>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</si>
  <si>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</si>
  <si>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</si>
  <si>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</si>
  <si>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</si>
  <si>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</si>
  <si>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</si>
  <si>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</si>
  <si>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</si>
  <si>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</si>
  <si>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</si>
  <si>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</si>
  <si>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</si>
  <si>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</si>
  <si>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</si>
  <si>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</si>
  <si>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</si>
  <si>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</si>
  <si>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</si>
  <si>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</si>
  <si>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</si>
  <si>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</si>
  <si>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</si>
  <si>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</si>
  <si>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</si>
  <si>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</si>
  <si>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</si>
  <si>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</si>
  <si>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</si>
  <si>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</si>
  <si>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</si>
  <si>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</si>
  <si>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</si>
  <si>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</si>
  <si>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</si>
  <si>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</si>
  <si>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</si>
  <si>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</si>
  <si>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</si>
  <si>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</si>
  <si>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</si>
  <si>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</si>
  <si>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</si>
  <si>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</si>
  <si>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</si>
  <si>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</si>
  <si>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</si>
  <si>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</si>
  <si>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</si>
  <si>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</si>
  <si>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</si>
  <si>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</si>
  <si>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</si>
  <si>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</si>
  <si>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</si>
  <si>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</si>
  <si>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</si>
  <si>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</si>
  <si>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</si>
  <si>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</si>
  <si>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</si>
  <si>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</si>
  <si>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</si>
  <si>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</si>
  <si>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</si>
  <si>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</si>
  <si>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</si>
  <si>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</si>
  <si>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</si>
  <si>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</si>
  <si>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</si>
  <si>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</si>
  <si>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</si>
  <si>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</si>
  <si>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</si>
  <si>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</si>
  <si>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</si>
  <si>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</si>
  <si>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</si>
  <si>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</si>
  <si>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</si>
  <si>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</si>
  <si>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</si>
  <si>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</si>
  <si>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</si>
  <si>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</si>
  <si>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</si>
  <si>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</si>
  <si>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</si>
  <si>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</si>
  <si>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</si>
  <si>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</si>
  <si>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</si>
  <si>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</si>
  <si>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</si>
  <si>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</si>
  <si>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</si>
  <si>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</si>
  <si>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</si>
  <si>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</si>
  <si>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</si>
  <si>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</si>
  <si>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</si>
  <si>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</si>
  <si>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</si>
  <si>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</si>
  <si>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</si>
  <si>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</si>
  <si>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</si>
  <si>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</si>
  <si>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</si>
  <si>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</si>
  <si>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</si>
  <si>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</si>
  <si>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</si>
  <si>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</si>
  <si>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</si>
  <si>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</si>
  <si>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</si>
  <si>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</si>
  <si>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</si>
  <si>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</si>
  <si>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</si>
  <si>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</si>
  <si>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</si>
  <si>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</si>
  <si>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</si>
  <si>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</si>
  <si>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</si>
  <si>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</si>
  <si>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</si>
  <si>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</si>
  <si>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</si>
  <si>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</si>
  <si>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</si>
  <si>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</si>
  <si>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</si>
  <si>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</si>
  <si>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</si>
  <si>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</si>
  <si>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</si>
  <si>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</si>
  <si>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</si>
  <si>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</si>
  <si>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</si>
  <si>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</si>
  <si>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</si>
  <si>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</si>
  <si>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</si>
  <si>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</si>
  <si>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</si>
  <si>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</si>
  <si>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</si>
  <si>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</si>
  <si>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</si>
  <si>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</si>
  <si>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</si>
  <si>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</si>
  <si>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</si>
  <si>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</si>
  <si>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</si>
  <si>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</si>
  <si>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</si>
  <si>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</si>
  <si>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</si>
  <si>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</si>
  <si>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</si>
  <si>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</si>
  <si>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</si>
  <si>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</si>
  <si>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</si>
  <si>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</si>
  <si>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</si>
  <si>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</si>
  <si>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</si>
  <si>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</si>
  <si>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</si>
  <si>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</si>
  <si>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</si>
  <si>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</si>
  <si>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</si>
  <si>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</si>
  <si>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</si>
  <si>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</si>
  <si>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</si>
  <si>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</si>
  <si>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</si>
  <si>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</si>
  <si>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</si>
  <si>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</si>
  <si>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</si>
  <si>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</si>
  <si>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</si>
  <si>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</si>
  <si>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</si>
  <si>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</si>
  <si>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</si>
  <si>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</si>
  <si>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</si>
  <si>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</si>
  <si>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</si>
  <si>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</si>
  <si>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</si>
  <si>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</si>
  <si>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</si>
  <si>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</si>
  <si>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</si>
  <si>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</si>
  <si>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</si>
  <si>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</si>
  <si>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</si>
  <si>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</si>
  <si>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</si>
  <si>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</si>
  <si>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</si>
  <si>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</si>
  <si>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</si>
  <si>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</si>
  <si>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</si>
  <si>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</si>
  <si>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</si>
  <si>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</si>
  <si>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</si>
  <si>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</si>
  <si>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</si>
  <si>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</si>
  <si>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</si>
  <si>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</si>
  <si>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</si>
  <si>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</si>
  <si>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</si>
  <si>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</si>
  <si>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</si>
  <si>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</si>
  <si>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</si>
  <si>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</si>
  <si>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</si>
  <si>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</si>
  <si>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</si>
  <si>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</si>
  <si>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</si>
  <si>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</si>
  <si>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</si>
  <si>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</si>
  <si>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</si>
  <si>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</si>
  <si>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</si>
  <si>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</si>
  <si>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</si>
  <si>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</si>
  <si>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</si>
  <si>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</si>
  <si>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</si>
  <si>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</si>
  <si>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</si>
  <si>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</si>
  <si>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</si>
  <si>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</si>
  <si>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</si>
  <si>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</si>
  <si>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</si>
  <si>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</si>
  <si>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</si>
  <si>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</si>
  <si>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</si>
  <si>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</si>
  <si>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</si>
  <si>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</si>
  <si>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</si>
  <si>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</si>
  <si>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</si>
  <si>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</si>
  <si>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</si>
  <si>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</si>
  <si>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</si>
  <si>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</si>
  <si>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</si>
  <si>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</si>
  <si>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</si>
  <si>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</si>
  <si>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</si>
  <si>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</si>
  <si>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</si>
  <si>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</si>
  <si>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</si>
  <si>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</si>
  <si>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</si>
  <si>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</si>
  <si>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</si>
  <si>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</si>
  <si>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</si>
  <si>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</si>
  <si>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</si>
  <si>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</si>
  <si>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</si>
  <si>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</si>
  <si>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</si>
  <si>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</si>
  <si>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</si>
  <si>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</si>
  <si>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</si>
  <si>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</si>
  <si>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</si>
  <si>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</si>
  <si>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</si>
  <si>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</si>
  <si>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</si>
  <si>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</si>
  <si>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</si>
  <si>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</si>
  <si>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</si>
  <si>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</si>
  <si>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</si>
  <si>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</si>
  <si>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</si>
  <si>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</si>
  <si>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</si>
  <si>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</si>
  <si>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</si>
  <si>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</si>
  <si>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</si>
  <si>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</si>
  <si>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</si>
  <si>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</si>
  <si>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</si>
  <si>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</si>
  <si>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</si>
  <si>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</si>
  <si>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</si>
  <si>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</si>
  <si>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</si>
  <si>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</si>
  <si>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</si>
  <si>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</si>
  <si>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</si>
  <si>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</si>
  <si>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</si>
  <si>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</si>
  <si>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</si>
  <si>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</si>
  <si>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</si>
  <si>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</si>
  <si>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</si>
  <si>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</si>
  <si>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</si>
  <si>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</si>
  <si>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</si>
  <si>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</si>
  <si>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</si>
  <si>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</si>
  <si>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</si>
  <si>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</si>
  <si>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</si>
  <si>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</si>
  <si>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</si>
  <si>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</si>
  <si>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</si>
  <si>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</si>
  <si>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</si>
  <si>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</si>
  <si>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</si>
  <si>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</si>
  <si>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</si>
  <si>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</si>
  <si>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</si>
  <si>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</si>
  <si>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</si>
  <si>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</si>
  <si>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</si>
  <si>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</si>
  <si>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</si>
  <si>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</si>
  <si>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</si>
  <si>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</si>
  <si>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</si>
  <si>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</si>
  <si>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</si>
  <si>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</si>
  <si>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</si>
  <si>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</si>
  <si>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</si>
  <si>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</si>
  <si>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</si>
  <si>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</si>
  <si>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</si>
  <si>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</si>
  <si>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</si>
  <si>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</si>
  <si>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</si>
  <si>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</si>
  <si>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</si>
  <si>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</si>
  <si>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</si>
  <si>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</si>
  <si>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</si>
  <si>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</si>
  <si>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</si>
  <si>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</si>
  <si>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</si>
  <si>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</si>
  <si>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</si>
  <si>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</si>
  <si>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</si>
  <si>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</si>
  <si>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</si>
  <si>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</si>
  <si>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</si>
  <si>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</si>
  <si>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</si>
  <si>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</si>
  <si>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</si>
  <si>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</si>
  <si>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</si>
  <si>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</si>
  <si>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</si>
  <si>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</si>
  <si>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</si>
  <si>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</si>
  <si>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</si>
  <si>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</si>
  <si>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</si>
  <si>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</si>
  <si>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</si>
  <si>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</si>
  <si>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</si>
  <si>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</si>
  <si>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</si>
  <si>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</si>
  <si>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</si>
  <si>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</si>
  <si>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</si>
  <si>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</si>
  <si>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</si>
  <si>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</si>
  <si>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</si>
  <si>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</si>
  <si>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</si>
  <si>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</si>
  <si>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</si>
  <si>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</si>
  <si>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</si>
  <si>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</si>
  <si>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</si>
  <si>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</si>
  <si>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</si>
  <si>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</si>
  <si>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</si>
  <si>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</si>
  <si>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</si>
  <si>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</si>
  <si>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</si>
  <si>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</si>
  <si>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</si>
  <si>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</si>
  <si>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</si>
  <si>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</si>
  <si>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</si>
  <si>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</si>
  <si>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</si>
  <si>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</si>
  <si>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</si>
  <si>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</si>
  <si>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</si>
  <si>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</si>
  <si>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</si>
  <si>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</si>
  <si>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</si>
  <si>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</si>
  <si>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</si>
  <si>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</si>
  <si>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</si>
  <si>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</si>
  <si>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</si>
  <si>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</si>
  <si>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</si>
  <si>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</si>
  <si>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</si>
  <si>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</si>
  <si>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</si>
  <si>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</si>
  <si>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</si>
  <si>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</si>
  <si>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</si>
  <si>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</si>
  <si>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</si>
  <si>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</si>
  <si>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</si>
  <si>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</si>
  <si>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</si>
  <si>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</si>
  <si>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</si>
  <si>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</si>
  <si>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</si>
  <si>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</si>
  <si>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</si>
  <si>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</si>
  <si>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</si>
  <si>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</si>
  <si>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</si>
  <si>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</si>
  <si>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</si>
  <si>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</si>
  <si>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</si>
  <si>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</si>
  <si>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</si>
  <si>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</si>
  <si>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</si>
  <si>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</si>
  <si>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</si>
  <si>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</si>
  <si>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</si>
  <si>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</si>
  <si>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</si>
  <si>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</si>
  <si>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</si>
  <si>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</si>
  <si>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</si>
  <si>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</si>
  <si>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</si>
  <si>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</si>
  <si>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</si>
  <si>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</si>
  <si>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</si>
  <si>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</si>
  <si>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</si>
  <si>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</si>
  <si>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</si>
  <si>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</si>
  <si>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</si>
  <si>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</si>
  <si>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</si>
  <si>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</si>
  <si>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</si>
  <si>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</si>
  <si>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</si>
  <si>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</si>
  <si>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</si>
  <si>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</si>
  <si>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</si>
  <si>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</si>
  <si>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</si>
  <si>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</si>
  <si>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</si>
  <si>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</si>
  <si>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</si>
  <si>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</si>
  <si>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</si>
  <si>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</si>
  <si>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</si>
  <si>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</si>
  <si>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</si>
  <si>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</si>
  <si>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</si>
  <si>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</si>
  <si>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</si>
  <si>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</si>
  <si>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</si>
  <si>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</si>
  <si>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</si>
  <si>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</si>
  <si>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</si>
  <si>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</si>
  <si>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</si>
  <si>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</si>
  <si>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</si>
  <si>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</si>
  <si>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</si>
  <si>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</si>
  <si>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</si>
  <si>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</si>
  <si>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</si>
  <si>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</si>
  <si>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</si>
  <si>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</si>
  <si>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</si>
  <si>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</si>
  <si>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</si>
  <si>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</si>
  <si>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</si>
  <si>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</si>
  <si>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</si>
  <si>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</si>
  <si>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</si>
  <si>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</si>
  <si>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</si>
  <si>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</si>
  <si>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</si>
  <si>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</si>
  <si>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</si>
  <si>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</si>
  <si>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</si>
  <si>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</si>
  <si>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</si>
  <si>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</si>
  <si>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</si>
  <si>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</si>
  <si>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</si>
  <si>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</si>
  <si>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</si>
  <si>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</si>
  <si>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</si>
  <si>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</si>
  <si>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</si>
  <si>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</si>
  <si>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</si>
  <si>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</si>
  <si>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</si>
  <si>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</si>
  <si>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</si>
  <si>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</si>
  <si>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</si>
  <si>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</si>
  <si>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</si>
  <si>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</si>
  <si>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</si>
  <si>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</si>
  <si>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</si>
  <si>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</si>
  <si>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</si>
  <si>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</si>
  <si>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</si>
  <si>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</si>
  <si>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</si>
  <si>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</si>
  <si>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</si>
  <si>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</si>
  <si>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</si>
  <si>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</si>
  <si>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</si>
  <si>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</si>
  <si>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</si>
  <si>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</si>
  <si>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</si>
  <si>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</si>
  <si>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</si>
  <si>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</si>
  <si>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</si>
  <si>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</si>
  <si>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</si>
  <si>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</si>
  <si>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</si>
  <si>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</si>
  <si>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</si>
  <si>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</si>
  <si>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</si>
  <si>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</si>
  <si>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</si>
  <si>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</si>
  <si>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</si>
  <si>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</si>
  <si>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</si>
  <si>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</si>
  <si>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</si>
  <si>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</si>
  <si>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</si>
  <si>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</si>
  <si>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</si>
  <si>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</si>
  <si>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</si>
  <si>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</si>
  <si>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</si>
  <si>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</si>
  <si>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</si>
  <si>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</si>
  <si>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</si>
  <si>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</si>
  <si>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</si>
  <si>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</si>
  <si>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</si>
  <si>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</si>
  <si>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</si>
  <si>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</si>
  <si>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</si>
  <si>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</si>
  <si>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</si>
  <si>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</si>
  <si>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</si>
  <si>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</si>
  <si>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</si>
  <si>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</si>
  <si>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</si>
  <si>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</si>
  <si>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</si>
  <si>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</si>
  <si>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</si>
  <si>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</si>
  <si>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</si>
  <si>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</si>
  <si>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</si>
  <si>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</si>
  <si>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</si>
  <si>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</si>
  <si>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</si>
  <si>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</si>
  <si>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</si>
  <si>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</si>
  <si>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</si>
  <si>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</si>
  <si>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</si>
  <si>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</si>
  <si>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</si>
  <si>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</si>
  <si>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</si>
  <si>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</si>
  <si>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</si>
  <si>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</si>
  <si>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</si>
  <si>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</si>
  <si>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</si>
  <si>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</si>
  <si>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</si>
  <si>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</si>
  <si>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</si>
  <si>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</si>
  <si>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</si>
  <si>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</si>
  <si>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</si>
  <si>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</si>
  <si>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</si>
  <si>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</si>
  <si>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</si>
  <si>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</si>
  <si>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</si>
  <si>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</si>
  <si>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</si>
  <si>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</si>
  <si>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</si>
  <si>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</si>
  <si>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</si>
  <si>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</si>
  <si>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</si>
  <si>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</si>
  <si>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</si>
  <si>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</si>
  <si>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</si>
  <si>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</si>
  <si>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</si>
  <si>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</si>
  <si>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</si>
  <si>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</si>
  <si>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</si>
  <si>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</si>
  <si>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</si>
  <si>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</si>
  <si>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</si>
  <si>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</si>
  <si>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</si>
  <si>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</si>
  <si>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</si>
  <si>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</si>
  <si>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</si>
  <si>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</si>
  <si>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</si>
  <si>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</si>
  <si>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</si>
  <si>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</si>
  <si>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</si>
  <si>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</si>
  <si>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</si>
  <si>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</si>
  <si>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</si>
  <si>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</si>
  <si>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</si>
  <si>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</si>
  <si>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</si>
  <si>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</si>
  <si>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</si>
  <si>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</si>
  <si>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</si>
  <si>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</si>
  <si>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</si>
  <si>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</si>
  <si>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</si>
  <si>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</si>
  <si>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</si>
  <si>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</si>
  <si>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</si>
  <si>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</si>
  <si>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</si>
  <si>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</si>
  <si>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</si>
  <si>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</si>
  <si>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</si>
  <si>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</si>
  <si>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</si>
  <si>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</si>
  <si>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</si>
  <si>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</si>
  <si>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</si>
  <si>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</si>
  <si>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</si>
  <si>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</si>
  <si>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</si>
  <si>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</si>
  <si>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</si>
  <si>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</si>
  <si>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</si>
  <si>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</si>
  <si>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</si>
  <si>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</si>
  <si>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</si>
  <si>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</si>
  <si>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</si>
  <si>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</si>
  <si>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</si>
  <si>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</si>
  <si>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</si>
  <si>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</si>
  <si>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</si>
  <si>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</si>
  <si>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</si>
  <si>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</si>
  <si>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</si>
  <si>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</si>
  <si>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</si>
  <si>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</si>
  <si>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</si>
  <si>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</si>
  <si>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</si>
  <si>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</si>
  <si>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</si>
  <si>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</si>
  <si>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</si>
  <si>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</si>
  <si>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</si>
  <si>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</si>
  <si>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</si>
  <si>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</si>
  <si>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</si>
  <si>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</si>
  <si>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</si>
  <si>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</si>
  <si>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</si>
  <si>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</si>
  <si>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</si>
  <si>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</si>
  <si>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</si>
  <si>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</si>
  <si>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</si>
  <si>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</si>
  <si>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</si>
  <si>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</si>
  <si>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</si>
  <si>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</si>
  <si>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</si>
  <si>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</si>
  <si>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</si>
  <si>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</si>
  <si>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</si>
  <si>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</si>
  <si>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</si>
  <si>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</si>
  <si>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</si>
  <si>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</si>
  <si>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</si>
  <si>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</si>
  <si>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</si>
  <si>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</si>
  <si>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</si>
  <si>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</si>
  <si>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</si>
  <si>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</si>
  <si>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</si>
  <si>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</si>
  <si>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</si>
  <si>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</si>
  <si>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</si>
  <si>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</si>
  <si>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</si>
  <si>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</si>
  <si>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</si>
  <si>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</si>
  <si>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</si>
  <si>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</si>
  <si>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</si>
  <si>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</si>
  <si>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</si>
  <si>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</si>
  <si>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</si>
  <si>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</si>
  <si>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</si>
  <si>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</si>
  <si>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</si>
  <si>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</si>
  <si>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</si>
  <si>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</si>
  <si>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</si>
  <si>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</si>
  <si>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</si>
  <si>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</si>
  <si>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</si>
  <si>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</si>
  <si>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</si>
  <si>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</si>
  <si>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</si>
  <si>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</si>
  <si>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</si>
  <si>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</si>
  <si>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</si>
  <si>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</si>
  <si>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</si>
  <si>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</si>
  <si>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</si>
  <si>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</si>
  <si>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</si>
  <si>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</si>
  <si>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</si>
  <si>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</si>
  <si>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</si>
  <si>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</si>
  <si>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</si>
  <si>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</si>
  <si>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</si>
  <si>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</si>
  <si>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</si>
  <si>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</si>
  <si>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</si>
  <si>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</si>
  <si>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</si>
  <si>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</si>
  <si>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</si>
  <si>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</si>
  <si>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</si>
  <si>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</si>
  <si>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</si>
  <si>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</si>
  <si>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</si>
  <si>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</si>
  <si>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</si>
  <si>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</si>
  <si>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</si>
  <si>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</si>
  <si>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</si>
  <si>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</si>
  <si>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</si>
  <si>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</si>
  <si>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</si>
  <si>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</si>
  <si>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</si>
  <si>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</si>
  <si>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</si>
  <si>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</si>
  <si>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</si>
  <si>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</si>
  <si>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</si>
  <si>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</si>
  <si>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</si>
  <si>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</si>
  <si>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</si>
  <si>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</si>
  <si>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</si>
  <si>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</si>
  <si>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</si>
  <si>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</si>
  <si>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</si>
  <si>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</si>
  <si>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</si>
  <si>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</si>
  <si>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</si>
  <si>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</si>
  <si>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</si>
  <si>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</si>
  <si>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</si>
  <si>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</si>
  <si>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</si>
  <si>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</si>
  <si>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</si>
  <si>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</si>
  <si>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</si>
  <si>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</si>
  <si>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</si>
  <si>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</si>
  <si>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</si>
  <si>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</si>
  <si>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</si>
  <si>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</si>
  <si>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</si>
  <si>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</si>
  <si>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</si>
  <si>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</si>
  <si>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</si>
  <si>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</si>
  <si>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</si>
  <si>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</si>
  <si>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</si>
  <si>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</si>
  <si>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</si>
  <si>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</si>
  <si>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</si>
  <si>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</si>
  <si>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</si>
  <si>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</si>
  <si>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</si>
  <si>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</si>
  <si>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</si>
  <si>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</si>
  <si>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</si>
  <si>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</si>
  <si>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</si>
  <si>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</si>
  <si>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</si>
  <si>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</si>
  <si>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</si>
  <si>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</si>
  <si>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</si>
  <si>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</si>
  <si>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</si>
  <si>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</si>
  <si>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</si>
  <si>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</si>
  <si>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</si>
  <si>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</si>
  <si>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</si>
  <si>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</si>
  <si>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</si>
  <si>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</si>
  <si>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</si>
  <si>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</si>
  <si>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</si>
  <si>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</si>
  <si>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</si>
  <si>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</si>
  <si>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</si>
  <si>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</si>
  <si>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</si>
  <si>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</si>
  <si>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</si>
  <si>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</si>
  <si>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</si>
  <si>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</si>
  <si>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</si>
  <si>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</si>
  <si>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</si>
  <si>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</si>
  <si>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</si>
  <si>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</si>
  <si>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</si>
  <si>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</si>
  <si>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</si>
  <si>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</si>
  <si>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</si>
  <si>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</si>
  <si>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</si>
  <si>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</si>
  <si>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</si>
  <si>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</si>
  <si>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</si>
  <si>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</si>
  <si>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</si>
  <si>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</si>
  <si>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</si>
  <si>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</si>
  <si>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</si>
  <si>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</si>
  <si>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</si>
  <si>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</si>
  <si>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</si>
  <si>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</si>
  <si>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</si>
  <si>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</si>
  <si>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</si>
  <si>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</si>
  <si>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</si>
  <si>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</si>
  <si>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</si>
  <si>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</si>
  <si>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</si>
  <si>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</si>
  <si>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</si>
  <si>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</si>
  <si>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</si>
  <si>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</si>
  <si>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</si>
  <si>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</si>
  <si>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</si>
  <si>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</si>
  <si>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</si>
  <si>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</si>
  <si>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</si>
  <si>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</si>
  <si>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</si>
  <si>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</si>
  <si>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</si>
  <si>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</si>
  <si>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</si>
  <si>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</si>
  <si>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</si>
  <si>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</si>
  <si>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</si>
  <si>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</si>
  <si>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</si>
  <si>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</si>
  <si>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</si>
  <si>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</si>
  <si>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</si>
  <si>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</si>
  <si>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</si>
  <si>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</si>
  <si>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</si>
  <si>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</si>
  <si>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</si>
  <si>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</si>
  <si>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</si>
  <si>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</si>
  <si>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</si>
  <si>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</si>
  <si>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</si>
  <si>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</si>
  <si>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</si>
  <si>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</si>
  <si>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</si>
  <si>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</si>
  <si>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</si>
  <si>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</si>
  <si>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</si>
  <si>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</si>
  <si>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</si>
  <si>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</si>
  <si>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</si>
  <si>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</si>
  <si>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</si>
  <si>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</si>
  <si>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</si>
  <si>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</si>
  <si>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</si>
  <si>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</si>
  <si>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</si>
  <si>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</si>
  <si>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</si>
  <si>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</si>
  <si>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</si>
  <si>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</si>
  <si>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</si>
  <si>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</si>
  <si>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</si>
  <si>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</si>
  <si>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</si>
  <si>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</si>
  <si>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</si>
  <si>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</si>
  <si>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</si>
  <si>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</si>
  <si>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</si>
  <si>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</si>
  <si>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</si>
  <si>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</si>
  <si>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</si>
  <si>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</si>
  <si>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</si>
  <si>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</si>
  <si>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</si>
  <si>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</si>
  <si>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</si>
  <si>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</si>
  <si>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</si>
  <si>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</si>
  <si>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</si>
  <si>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</si>
  <si>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</si>
  <si>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</si>
  <si>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</si>
  <si>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</si>
  <si>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</si>
  <si>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</si>
  <si>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</si>
  <si>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</si>
  <si>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</si>
  <si>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</si>
  <si>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</si>
  <si>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</si>
  <si>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</si>
  <si>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</si>
  <si>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</si>
  <si>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</si>
  <si>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</si>
  <si>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</si>
  <si>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</si>
  <si>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</si>
  <si>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</si>
  <si>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</si>
  <si>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</si>
  <si>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</si>
  <si>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</si>
  <si>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</si>
  <si>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</si>
  <si>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</si>
  <si>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</si>
  <si>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</si>
  <si>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</si>
  <si>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</si>
  <si>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</si>
  <si>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</si>
  <si>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</si>
  <si>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</si>
  <si>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</si>
  <si>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</si>
  <si>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</si>
  <si>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</si>
  <si>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</si>
  <si>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</si>
  <si>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</si>
  <si>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</si>
  <si>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</si>
  <si>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</si>
  <si>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</si>
  <si>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</si>
  <si>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</si>
  <si>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</si>
  <si>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</si>
  <si>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</si>
  <si>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</si>
  <si>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</si>
  <si>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</si>
  <si>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</si>
  <si>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</si>
  <si>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</si>
  <si>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</si>
  <si>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</si>
  <si>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</si>
  <si>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</si>
  <si>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</si>
  <si>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</si>
  <si>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</si>
  <si>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</si>
  <si>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</si>
  <si>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</si>
  <si>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</si>
  <si>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</si>
  <si>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</si>
  <si>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</si>
  <si>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</si>
  <si>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</si>
  <si>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</si>
  <si>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</si>
  <si>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</si>
  <si>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</si>
  <si>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</si>
  <si>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</si>
  <si>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</si>
  <si>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</si>
  <si>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</si>
  <si>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</si>
  <si>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</si>
  <si>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</si>
  <si>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</si>
  <si>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</si>
  <si>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</si>
  <si>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</si>
  <si>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</si>
  <si>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</si>
  <si>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</si>
  <si>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</si>
  <si>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</si>
  <si>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</si>
  <si>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</si>
  <si>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</si>
  <si>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</si>
  <si>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</si>
  <si>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</si>
  <si>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</si>
  <si>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</si>
  <si>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</si>
  <si>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</si>
  <si>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</si>
  <si>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</si>
  <si>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</si>
  <si>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</si>
  <si>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</si>
  <si>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</si>
  <si>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</si>
  <si>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</si>
  <si>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</si>
  <si>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</si>
  <si>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</si>
  <si>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</si>
  <si>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</si>
  <si>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</si>
  <si>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</si>
  <si>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</si>
  <si>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</si>
  <si>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</si>
  <si>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</si>
  <si>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</si>
  <si>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</si>
  <si>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</si>
  <si>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</si>
  <si>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</si>
  <si>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</si>
  <si>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</si>
  <si>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</si>
  <si>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</si>
  <si>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</si>
  <si>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</si>
  <si>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</si>
  <si>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</si>
  <si>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</si>
  <si>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</si>
  <si>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</si>
  <si>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</si>
  <si>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</si>
  <si>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</si>
  <si>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</si>
  <si>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</si>
  <si>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</si>
  <si>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</si>
  <si>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</si>
  <si>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</si>
  <si>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</si>
  <si>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</si>
  <si>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</si>
  <si>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</si>
  <si>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</si>
  <si>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</si>
  <si>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</si>
  <si>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</si>
  <si>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</si>
  <si>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</si>
  <si>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</si>
  <si>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</si>
  <si>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</si>
  <si>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</si>
  <si>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</si>
  <si>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</si>
  <si>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</si>
  <si>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</si>
  <si>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</si>
  <si>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</si>
  <si>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</si>
  <si>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</si>
  <si>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</si>
  <si>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</si>
  <si>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</si>
  <si>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</si>
  <si>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</si>
  <si>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</si>
  <si>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</si>
  <si>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</si>
  <si>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</si>
  <si>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</si>
  <si>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</si>
  <si>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</si>
  <si>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</si>
  <si>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</si>
  <si>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</si>
  <si>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</si>
  <si>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</si>
  <si>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</si>
  <si>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</si>
  <si>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</si>
  <si>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</si>
  <si>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</si>
  <si>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</si>
  <si>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</si>
  <si>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</si>
  <si>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</si>
  <si>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</si>
  <si>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</si>
  <si>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</si>
  <si>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</si>
  <si>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</si>
  <si>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</si>
  <si>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</si>
  <si>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</si>
  <si>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</si>
  <si>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</si>
  <si>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</si>
  <si>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</si>
  <si>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</si>
  <si>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</si>
  <si>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</si>
  <si>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</si>
  <si>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</si>
  <si>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</si>
  <si>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</si>
  <si>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</si>
  <si>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</si>
  <si>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</si>
  <si>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</si>
  <si>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</si>
  <si>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</si>
  <si>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</si>
  <si>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</si>
  <si>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</si>
  <si>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</si>
  <si>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</si>
  <si>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</si>
  <si>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</si>
  <si>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</si>
  <si>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</si>
  <si>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</si>
  <si>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</si>
  <si>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</si>
  <si>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</si>
  <si>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</si>
  <si>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</si>
  <si>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</si>
  <si>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</si>
  <si>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</si>
  <si>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</si>
  <si>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</si>
  <si>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</si>
  <si>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</si>
  <si>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</si>
  <si>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</si>
  <si>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</si>
  <si>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</si>
  <si>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</si>
  <si>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</si>
  <si>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</si>
  <si>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</si>
  <si>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</si>
  <si>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</si>
  <si>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</si>
  <si>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</si>
  <si>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</si>
  <si>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</si>
  <si>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</si>
  <si>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</si>
  <si>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</si>
  <si>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</si>
  <si>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</si>
  <si>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</si>
  <si>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</si>
  <si>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</si>
  <si>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</si>
  <si>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</si>
  <si>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</si>
  <si>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</si>
  <si>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</si>
  <si>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</si>
  <si>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</si>
  <si>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</si>
  <si>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</si>
  <si>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</si>
  <si>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</si>
  <si>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</si>
  <si>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</si>
  <si>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</si>
  <si>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</si>
  <si>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</si>
  <si>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</si>
  <si>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</si>
  <si>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</si>
  <si>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</si>
  <si>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</si>
  <si>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</si>
  <si>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</si>
  <si>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</si>
  <si>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</si>
  <si>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</si>
  <si>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</si>
  <si>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</si>
  <si>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</si>
  <si>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</si>
  <si>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</si>
  <si>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</si>
  <si>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</si>
  <si>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</si>
  <si>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</si>
  <si>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</si>
  <si>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</si>
  <si>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</si>
  <si>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</si>
  <si>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</si>
  <si>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</si>
  <si>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</si>
  <si>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</si>
  <si>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</si>
  <si>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</si>
  <si>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</si>
  <si>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</si>
  <si>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</si>
  <si>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</si>
  <si>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</si>
  <si>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</si>
  <si>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</si>
  <si>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</si>
  <si>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</si>
  <si>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</si>
  <si>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</si>
  <si>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</si>
  <si>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</si>
  <si>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</si>
  <si>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</si>
  <si>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</si>
  <si>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</si>
  <si>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</si>
  <si>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</si>
  <si>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</si>
  <si>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</si>
  <si>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</si>
  <si>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</si>
  <si>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</si>
  <si>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</si>
  <si>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</si>
  <si>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</si>
  <si>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</si>
  <si>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</si>
  <si>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</si>
  <si>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</si>
  <si>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</si>
  <si>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</si>
  <si>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</si>
  <si>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</si>
  <si>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</si>
  <si>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</si>
  <si>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</si>
  <si>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</si>
  <si>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</si>
  <si>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</si>
  <si>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</si>
  <si>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</si>
  <si>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</si>
  <si>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</si>
  <si>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</si>
  <si>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</si>
  <si>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</si>
  <si>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</si>
  <si>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</si>
  <si>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</si>
  <si>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</si>
  <si>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</si>
  <si>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</si>
  <si>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</si>
  <si>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</si>
  <si>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</si>
  <si>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</si>
  <si>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</si>
  <si>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</si>
  <si>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</si>
  <si>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</si>
  <si>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</si>
  <si>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</si>
  <si>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</si>
  <si>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</si>
  <si>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</si>
  <si>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</si>
  <si>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</si>
  <si>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</si>
  <si>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</si>
  <si>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</si>
  <si>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</si>
  <si>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</si>
  <si>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</si>
  <si>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</si>
  <si>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</si>
  <si>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</si>
  <si>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</si>
  <si>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</si>
  <si>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</si>
  <si>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</si>
  <si>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</si>
  <si>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</si>
  <si>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</si>
  <si>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</si>
  <si>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</si>
  <si>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</si>
  <si>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</si>
  <si>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</si>
  <si>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</si>
  <si>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</si>
  <si>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</si>
  <si>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</si>
  <si>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</si>
  <si>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</si>
  <si>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</si>
  <si>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</si>
  <si>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</si>
  <si>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</si>
  <si>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</si>
  <si>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</si>
  <si>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</si>
  <si>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</si>
  <si>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</si>
  <si>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</si>
  <si>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</si>
  <si>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</si>
  <si>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</si>
  <si>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</si>
  <si>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</si>
  <si>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</si>
  <si>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</si>
  <si>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</si>
  <si>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</si>
  <si>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</si>
  <si>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</si>
  <si>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</si>
  <si>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</si>
  <si>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</si>
  <si>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</si>
  <si>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</si>
  <si>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</si>
  <si>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</si>
  <si>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</si>
  <si>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</si>
  <si>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</si>
  <si>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</si>
  <si>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</si>
  <si>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</si>
  <si>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</si>
  <si>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</si>
  <si>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</si>
  <si>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</si>
  <si>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</si>
  <si>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</si>
  <si>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</si>
  <si>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</si>
  <si>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</si>
  <si>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</si>
  <si>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</si>
  <si>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</si>
  <si>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</si>
  <si>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</si>
  <si>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</si>
  <si>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</si>
  <si>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</si>
  <si>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</si>
  <si>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</si>
  <si>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</si>
  <si>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</si>
  <si>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</si>
  <si>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</si>
  <si>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</si>
  <si>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</si>
  <si>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</si>
  <si>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</si>
  <si>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</si>
  <si>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</si>
  <si>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</si>
  <si>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</si>
  <si>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</si>
  <si>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</si>
  <si>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</si>
  <si>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</si>
  <si>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</si>
  <si>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</si>
  <si>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</si>
  <si>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</si>
  <si>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</si>
  <si>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</si>
  <si>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</si>
  <si>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</si>
  <si>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</si>
  <si>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</si>
  <si>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</si>
  <si>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</si>
  <si>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</si>
  <si>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</si>
  <si>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</si>
  <si>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</si>
  <si>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</si>
  <si>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</si>
  <si>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</si>
  <si>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</si>
  <si>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</si>
  <si>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</si>
  <si>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</si>
  <si>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</si>
  <si>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</si>
  <si>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</si>
  <si>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</si>
  <si>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</si>
  <si>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</si>
  <si>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</si>
  <si>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</si>
  <si>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</si>
  <si>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</si>
  <si>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</si>
  <si>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</si>
  <si>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</si>
  <si>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</si>
  <si>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</si>
  <si>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</si>
  <si>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</si>
  <si>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</si>
  <si>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</si>
  <si>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</si>
  <si>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</si>
  <si>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</si>
  <si>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</si>
  <si>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</si>
  <si>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</si>
  <si>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</si>
  <si>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</si>
  <si>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</si>
  <si>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</si>
  <si>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</si>
  <si>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</si>
  <si>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</si>
  <si>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</si>
  <si>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</si>
  <si>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</si>
  <si>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</si>
  <si>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</si>
  <si>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</si>
  <si>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</si>
  <si>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</si>
  <si>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</si>
  <si>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</si>
  <si>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</si>
  <si>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</si>
  <si>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</si>
  <si>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</si>
  <si>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</si>
  <si>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</si>
  <si>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</si>
  <si>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</si>
  <si>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</si>
  <si>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</si>
  <si>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</si>
  <si>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</si>
  <si>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</si>
  <si>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</si>
  <si>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</si>
  <si>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</si>
  <si>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</si>
  <si>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</si>
  <si>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</si>
  <si>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</si>
  <si>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</si>
  <si>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</si>
  <si>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</si>
  <si>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</si>
  <si>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</si>
  <si>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</si>
  <si>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</si>
  <si>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</si>
  <si>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</si>
  <si>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</si>
  <si>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</si>
  <si>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</si>
  <si>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</si>
  <si>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</si>
  <si>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</si>
  <si>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</si>
  <si>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</si>
  <si>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</si>
  <si>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</si>
  <si>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</si>
  <si>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</si>
  <si>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</si>
  <si>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</si>
  <si>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</si>
  <si>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</si>
  <si>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</si>
  <si>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</si>
  <si>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</si>
  <si>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</si>
  <si>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</si>
  <si>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</si>
  <si>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</si>
  <si>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</si>
  <si>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</si>
  <si>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</si>
  <si>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</si>
  <si>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</si>
  <si>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</si>
  <si>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</si>
  <si>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</si>
  <si>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</si>
  <si>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</si>
  <si>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</si>
  <si>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</si>
  <si>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</si>
  <si>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</si>
  <si>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</si>
  <si>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</si>
  <si>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</si>
  <si>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</si>
  <si>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</si>
  <si>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</si>
  <si>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</si>
  <si>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</si>
  <si>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</si>
  <si>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</si>
  <si>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</si>
  <si>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</si>
  <si>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</si>
  <si>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</si>
  <si>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</si>
  <si>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</si>
  <si>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</si>
  <si>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</si>
  <si>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</si>
  <si>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</si>
  <si>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</si>
  <si>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</si>
  <si>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</si>
  <si>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</si>
  <si>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</si>
  <si>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</si>
  <si>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</si>
  <si>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</si>
  <si>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</si>
  <si>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</si>
  <si>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</si>
  <si>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</si>
  <si>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</si>
  <si>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</si>
  <si>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</si>
  <si>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</si>
  <si>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</si>
  <si>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</si>
  <si>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</si>
  <si>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</si>
  <si>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</si>
  <si>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</si>
  <si>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</si>
  <si>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</si>
  <si>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</si>
  <si>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</si>
  <si>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</si>
  <si>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</si>
  <si>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</si>
  <si>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</si>
  <si>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</si>
  <si>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</si>
  <si>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</si>
  <si>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</si>
  <si>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</si>
  <si>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</si>
  <si>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</si>
  <si>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</si>
  <si>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</si>
  <si>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</si>
  <si>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</si>
  <si>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</si>
  <si>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</si>
  <si>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</si>
  <si>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</si>
  <si>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</si>
  <si>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</si>
  <si>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</si>
  <si>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</si>
  <si>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</si>
  <si>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</si>
  <si>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</si>
  <si>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</si>
  <si>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</si>
  <si>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</si>
  <si>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</si>
  <si>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</si>
  <si>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</si>
  <si>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</si>
  <si>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</si>
  <si>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</si>
  <si>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</si>
  <si>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</si>
  <si>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</si>
  <si>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</si>
  <si>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</si>
  <si>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</si>
  <si>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</si>
  <si>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</si>
  <si>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</si>
  <si>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</si>
  <si>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</si>
  <si>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</si>
  <si>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</si>
  <si>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</si>
  <si>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</si>
  <si>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</si>
  <si>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</si>
  <si>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</si>
  <si>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</si>
  <si>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</si>
  <si>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</si>
  <si>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</si>
  <si>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</si>
  <si>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</si>
  <si>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</si>
  <si>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</si>
  <si>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</si>
  <si>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</si>
  <si>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</si>
  <si>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</si>
  <si>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</si>
  <si>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</si>
  <si>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</si>
  <si>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</si>
  <si>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</si>
  <si>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</si>
  <si>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</si>
  <si>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</si>
  <si>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</si>
  <si>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</si>
  <si>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</si>
  <si>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</si>
  <si>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</si>
  <si>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</si>
  <si>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</si>
  <si>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</si>
  <si>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</si>
  <si>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</si>
  <si>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</si>
  <si>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</si>
  <si>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</si>
  <si>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</si>
  <si>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</si>
  <si>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</si>
  <si>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</si>
  <si>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</si>
  <si>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</si>
  <si>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</si>
  <si>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</si>
  <si>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</si>
  <si>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</si>
  <si>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</si>
  <si>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</si>
  <si>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</si>
  <si>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</si>
  <si>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</si>
  <si>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</si>
  <si>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</si>
  <si>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</si>
  <si>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</si>
  <si>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</si>
  <si>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</si>
  <si>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</si>
  <si>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</si>
  <si>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</si>
  <si>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</si>
  <si>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</si>
  <si>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</si>
  <si>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</si>
  <si>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</si>
  <si>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</si>
  <si>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</si>
  <si>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</si>
  <si>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</si>
  <si>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</si>
  <si>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</si>
  <si>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</si>
  <si>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</si>
  <si>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</si>
  <si>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</si>
  <si>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</si>
  <si>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</si>
  <si>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</si>
  <si>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</si>
  <si>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</si>
  <si>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</si>
  <si>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</si>
  <si>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</si>
  <si>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</si>
  <si>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</si>
  <si>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</si>
  <si>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</si>
  <si>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</si>
  <si>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</si>
  <si>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</si>
  <si>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</si>
  <si>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</si>
  <si>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</si>
  <si>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</si>
  <si>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</si>
  <si>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</si>
  <si>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</si>
  <si>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</si>
  <si>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</si>
  <si>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</si>
  <si>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</si>
  <si>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</si>
  <si>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</si>
  <si>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</si>
  <si>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</si>
  <si>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</si>
  <si>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</si>
  <si>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</si>
  <si>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</si>
  <si>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</si>
  <si>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</si>
  <si>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</si>
  <si>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</si>
  <si>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</si>
  <si>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</si>
  <si>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</si>
  <si>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</si>
  <si>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</si>
  <si>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</si>
  <si>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</si>
  <si>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</si>
  <si>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</si>
  <si>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</si>
  <si>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</si>
  <si>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</si>
  <si>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</si>
  <si>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</si>
  <si>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</si>
  <si>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</si>
  <si>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</si>
  <si>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</si>
  <si>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</si>
  <si>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</si>
  <si>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</si>
  <si>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</si>
  <si>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</si>
  <si>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</si>
  <si>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</si>
  <si>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</si>
  <si>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</si>
  <si>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</si>
  <si>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</si>
  <si>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</si>
  <si>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</si>
  <si>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</si>
  <si>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</si>
  <si>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</si>
  <si>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</si>
  <si>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</si>
  <si>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</si>
  <si>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</si>
  <si>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</si>
  <si>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</si>
  <si>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</si>
  <si>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</si>
  <si>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</si>
  <si>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</si>
  <si>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</si>
  <si>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</si>
  <si>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</si>
  <si>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</si>
  <si>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</si>
  <si>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</si>
  <si>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</si>
  <si>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</si>
  <si>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</si>
  <si>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</si>
  <si>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</si>
  <si>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</si>
  <si>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</si>
  <si>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</si>
  <si>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</si>
  <si>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</si>
  <si>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</si>
  <si>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</si>
  <si>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</si>
  <si>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</si>
  <si>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</si>
  <si>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</si>
  <si>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</si>
  <si>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</si>
  <si>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</si>
  <si>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</si>
  <si>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</si>
  <si>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</si>
  <si>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</si>
  <si>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</si>
  <si>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</si>
  <si>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</si>
  <si>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</si>
  <si>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</si>
  <si>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</si>
  <si>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</si>
  <si>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</si>
  <si>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</si>
  <si>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</si>
  <si>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</si>
  <si>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</si>
  <si>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</si>
  <si>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</si>
  <si>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</si>
  <si>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</si>
  <si>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</si>
  <si>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</si>
  <si>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</si>
  <si>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</si>
  <si>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</si>
  <si>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</si>
  <si>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</si>
  <si>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</si>
  <si>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</si>
  <si>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</si>
  <si>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</si>
  <si>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</si>
  <si>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</si>
  <si>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</si>
  <si>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</si>
  <si>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</si>
  <si>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</si>
  <si>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</si>
  <si>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</si>
  <si>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</si>
  <si>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</si>
  <si>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</si>
  <si>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</si>
  <si>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</si>
  <si>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</si>
  <si>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</si>
  <si>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</si>
  <si>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</si>
  <si>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</si>
  <si>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</si>
  <si>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</si>
  <si>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</si>
  <si>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</si>
  <si>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</si>
  <si>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</si>
  <si>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</si>
  <si>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</si>
  <si>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</si>
  <si>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</si>
  <si>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</si>
  <si>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</si>
  <si>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</si>
  <si>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</si>
  <si>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</si>
  <si>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</si>
  <si>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</si>
  <si>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</si>
  <si>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</si>
  <si>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</si>
  <si>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</si>
  <si>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</si>
  <si>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</si>
  <si>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</si>
  <si>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</si>
  <si>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</si>
  <si>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</si>
  <si>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</si>
  <si>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</si>
  <si>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</si>
  <si>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</si>
  <si>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</si>
  <si>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</si>
  <si>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</si>
  <si>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</si>
  <si>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</si>
  <si>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</si>
  <si>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</si>
  <si>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</si>
  <si>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</si>
  <si>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</si>
  <si>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</si>
  <si>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</si>
  <si>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</si>
  <si>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</si>
  <si>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</si>
  <si>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</si>
  <si>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</si>
  <si>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</si>
  <si>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</si>
  <si>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</si>
  <si>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</si>
  <si>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</si>
  <si>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</si>
  <si>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</si>
  <si>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</si>
  <si>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</si>
  <si>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</si>
  <si>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</si>
  <si>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</si>
  <si>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</si>
  <si>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</si>
  <si>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</si>
  <si>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</si>
  <si>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</si>
  <si>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</si>
  <si>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</si>
  <si>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</si>
  <si>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</si>
  <si>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</si>
  <si>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</si>
  <si>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</si>
  <si>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</si>
  <si>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</si>
  <si>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</si>
  <si>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</si>
  <si>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</si>
  <si>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</si>
  <si>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</si>
  <si>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</si>
  <si>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</si>
  <si>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</si>
  <si>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</si>
  <si>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</si>
  <si>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</si>
  <si>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</si>
  <si>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</si>
  <si>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</si>
  <si>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</si>
  <si>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</si>
  <si>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</si>
  <si>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</si>
  <si>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</si>
  <si>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</si>
  <si>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</si>
  <si>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</si>
  <si>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</si>
  <si>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</si>
  <si>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</si>
  <si>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</si>
  <si>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</si>
  <si>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</si>
  <si>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</si>
  <si>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</si>
  <si>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</si>
  <si>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</si>
  <si>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</si>
  <si>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</si>
  <si>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</si>
  <si>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</si>
  <si>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</si>
  <si>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</si>
  <si>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</si>
  <si>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</si>
  <si>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</si>
  <si>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</si>
  <si>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</si>
  <si>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</si>
  <si>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</si>
  <si>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</si>
  <si>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</si>
  <si>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</si>
  <si>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</si>
  <si>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</si>
  <si>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</si>
  <si>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</si>
  <si>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</si>
  <si>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</si>
  <si>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</si>
  <si>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</si>
  <si>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</si>
  <si>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</si>
  <si>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</si>
  <si>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</si>
  <si>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</si>
  <si>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</si>
  <si>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</si>
  <si>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</si>
  <si>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</si>
  <si>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</si>
  <si>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</si>
  <si>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</si>
  <si>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</si>
  <si>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</si>
  <si>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</si>
  <si>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</si>
  <si>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</si>
  <si>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</si>
  <si>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</si>
  <si>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</si>
  <si>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</si>
  <si>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</si>
  <si>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</si>
  <si>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</si>
  <si>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</si>
  <si>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</si>
  <si>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</si>
  <si>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</si>
  <si>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</si>
  <si>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</si>
  <si>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</si>
  <si>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</si>
  <si>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</si>
  <si>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</si>
  <si>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</si>
  <si>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</si>
  <si>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</si>
  <si>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</si>
  <si>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</si>
  <si>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</si>
  <si>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</si>
  <si>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</si>
  <si>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</si>
  <si>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</si>
  <si>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</si>
  <si>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</si>
  <si>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</si>
  <si>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</si>
  <si>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</si>
  <si>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</si>
  <si>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</si>
  <si>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</si>
  <si>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</si>
  <si>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</si>
  <si>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</si>
  <si>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</si>
  <si>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</si>
  <si>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</si>
  <si>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</si>
  <si>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</si>
  <si>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</si>
  <si>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</si>
  <si>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</si>
  <si>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</si>
  <si>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</si>
  <si>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</si>
  <si>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</si>
  <si>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</si>
  <si>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</si>
  <si>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</si>
  <si>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</si>
  <si>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</si>
  <si>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</si>
  <si>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</si>
  <si>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</si>
  <si>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</si>
  <si>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</si>
  <si>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</si>
  <si>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</si>
  <si>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</si>
  <si>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</si>
  <si>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</si>
  <si>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</si>
  <si>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</si>
  <si>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</si>
  <si>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</si>
  <si>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</si>
  <si>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</si>
  <si>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</si>
  <si>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</si>
  <si>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</si>
  <si>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</si>
  <si>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</si>
  <si>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</si>
  <si>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</si>
  <si>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</si>
  <si>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</si>
  <si>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</si>
  <si>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</si>
  <si>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</si>
  <si>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</si>
  <si>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</si>
  <si>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</si>
  <si>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</si>
  <si>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</si>
  <si>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</si>
  <si>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</si>
  <si>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</si>
  <si>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</si>
  <si>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</si>
  <si>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</si>
  <si>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</si>
  <si>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</si>
  <si>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</si>
  <si>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</si>
  <si>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</si>
  <si>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</si>
  <si>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</si>
  <si>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</si>
  <si>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</si>
  <si>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</si>
  <si>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</si>
  <si>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</si>
  <si>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</si>
  <si>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</si>
  <si>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</si>
  <si>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</si>
  <si>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</si>
  <si>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</si>
  <si>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</si>
  <si>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</si>
  <si>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</si>
  <si>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</si>
  <si>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</si>
  <si>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</si>
  <si>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</si>
  <si>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</si>
  <si>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</si>
  <si>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</si>
  <si>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</si>
  <si>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</si>
  <si>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</si>
  <si>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</si>
  <si>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</si>
  <si>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</si>
  <si>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</si>
  <si>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</si>
  <si>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</si>
  <si>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</si>
  <si>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</si>
  <si>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</si>
  <si>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</si>
  <si>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</si>
  <si>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</si>
  <si>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</si>
  <si>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</si>
  <si>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</si>
  <si>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</si>
  <si>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</si>
  <si>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</si>
  <si>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</si>
  <si>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</si>
  <si>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</si>
  <si>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</si>
  <si>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</si>
  <si>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</si>
  <si>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</si>
  <si>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</si>
  <si>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</si>
  <si>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</si>
  <si>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</si>
  <si>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</si>
  <si>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</si>
  <si>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</si>
  <si>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</si>
  <si>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</si>
  <si>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</si>
  <si>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</si>
  <si>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</si>
  <si>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</si>
  <si>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</si>
  <si>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</si>
  <si>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</si>
  <si>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</si>
  <si>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</si>
  <si>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</si>
  <si>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</si>
  <si>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</si>
  <si>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</si>
  <si>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</si>
  <si>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</si>
  <si>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</si>
  <si>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</si>
  <si>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</si>
  <si>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</si>
  <si>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</si>
  <si>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</si>
  <si>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</si>
  <si>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</si>
  <si>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</si>
  <si>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</si>
  <si>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</si>
  <si>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</si>
  <si>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</si>
  <si>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</si>
  <si>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</si>
  <si>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</si>
  <si>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</si>
  <si>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</si>
  <si>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</si>
  <si>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</si>
  <si>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</si>
  <si>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</si>
  <si>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</si>
  <si>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</si>
  <si>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</si>
  <si>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</si>
  <si>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</si>
  <si>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</si>
  <si>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</si>
  <si>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</si>
  <si>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</si>
  <si>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</si>
  <si>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</si>
  <si>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</si>
  <si>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</si>
  <si>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</si>
  <si>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</si>
  <si>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</si>
  <si>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</si>
  <si>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</si>
  <si>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</si>
  <si>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</si>
  <si>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</si>
  <si>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</si>
  <si>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</si>
  <si>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</si>
  <si>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</si>
  <si>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</si>
  <si>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</si>
  <si>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</si>
  <si>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</si>
  <si>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</si>
  <si>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</si>
  <si>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</si>
  <si>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</si>
  <si>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</si>
  <si>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</si>
  <si>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</si>
  <si>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</si>
  <si>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</si>
  <si>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</si>
  <si>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</si>
  <si>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</si>
  <si>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</si>
  <si>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</si>
  <si>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</si>
  <si>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</si>
  <si>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</si>
  <si>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</si>
  <si>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</si>
  <si>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</si>
  <si>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</si>
  <si>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</si>
  <si>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</si>
  <si>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</si>
  <si>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</si>
  <si>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</si>
  <si>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</si>
  <si>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</si>
  <si>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</si>
  <si>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</si>
  <si>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</si>
  <si>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</si>
  <si>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</si>
  <si>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</si>
  <si>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</si>
  <si>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</si>
  <si>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</si>
  <si>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</si>
  <si>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</si>
  <si>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</si>
  <si>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</si>
  <si>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</si>
  <si>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</si>
  <si>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</si>
  <si>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</si>
  <si>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</si>
  <si>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</si>
  <si>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</si>
  <si>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</si>
  <si>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</si>
  <si>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</si>
  <si>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</si>
  <si>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</si>
  <si>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</si>
  <si>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</si>
  <si>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</si>
  <si>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</si>
  <si>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</si>
  <si>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</si>
  <si>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</si>
  <si>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</si>
  <si>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</si>
  <si>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</si>
  <si>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</si>
  <si>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</si>
  <si>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</si>
  <si>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</si>
  <si>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</si>
  <si>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</si>
  <si>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</si>
  <si>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</si>
  <si>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</si>
  <si>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</si>
  <si>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</si>
  <si>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</si>
  <si>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</si>
  <si>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</si>
  <si>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</si>
  <si>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</si>
  <si>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</si>
  <si>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</si>
  <si>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</si>
  <si>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</si>
  <si>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</si>
  <si>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</si>
  <si>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</si>
  <si>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</si>
  <si>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</si>
  <si>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</si>
  <si>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</si>
  <si>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</si>
  <si>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</si>
  <si>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</si>
  <si>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</si>
  <si>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</si>
  <si>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</si>
  <si>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</si>
  <si>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</si>
  <si>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</si>
  <si>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</si>
  <si>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</si>
  <si>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</si>
  <si>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</si>
  <si>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</si>
  <si>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</si>
  <si>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</si>
  <si>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</si>
  <si>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</si>
  <si>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</si>
  <si>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</si>
  <si>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</si>
  <si>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</si>
  <si>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</si>
  <si>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</si>
  <si>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</si>
  <si>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</si>
  <si>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</si>
  <si>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</si>
  <si>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</si>
  <si>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</si>
  <si>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</si>
  <si>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</si>
  <si>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</si>
  <si>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</si>
  <si>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</si>
  <si>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</si>
  <si>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</si>
  <si>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</si>
  <si>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</si>
  <si>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</si>
  <si>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</si>
  <si>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</si>
  <si>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</si>
  <si>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</si>
  <si>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</si>
  <si>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</si>
  <si>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</si>
  <si>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</si>
  <si>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</si>
  <si>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</si>
  <si>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</si>
  <si>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</si>
  <si>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</si>
  <si>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</si>
  <si>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</si>
  <si>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</si>
  <si>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</si>
  <si>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</si>
  <si>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</si>
  <si>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</si>
  <si>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</si>
  <si>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</si>
  <si>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</si>
  <si>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</si>
  <si>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</si>
  <si>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</si>
  <si>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</si>
  <si>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</si>
  <si>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</si>
  <si>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</si>
  <si>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</si>
  <si>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</si>
  <si>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</si>
  <si>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</si>
  <si>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</si>
  <si>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</si>
  <si>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</si>
  <si>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</si>
  <si>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</si>
  <si>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</si>
  <si>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</si>
  <si>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</si>
  <si>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</si>
  <si>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</si>
  <si>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</si>
  <si>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</si>
  <si>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</si>
  <si>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</si>
  <si>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</si>
  <si>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</si>
  <si>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</si>
  <si>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</si>
  <si>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</si>
  <si>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</si>
  <si>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</si>
  <si>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</si>
  <si>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</si>
  <si>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</si>
  <si>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</si>
  <si>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</si>
  <si>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</si>
  <si>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</si>
  <si>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</si>
  <si>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</si>
  <si>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</si>
  <si>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</si>
  <si>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</si>
  <si>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</si>
  <si>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</si>
  <si>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</si>
  <si>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</si>
  <si>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</si>
  <si>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</si>
  <si>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</si>
  <si>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</si>
  <si>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</si>
  <si>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</si>
  <si>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</si>
  <si>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</si>
  <si>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</si>
  <si>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</si>
  <si>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</si>
  <si>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</si>
  <si>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</si>
  <si>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</si>
  <si>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</si>
  <si>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</si>
  <si>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</si>
  <si>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</si>
  <si>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</si>
  <si>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</si>
  <si>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</si>
  <si>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</si>
  <si>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</si>
  <si>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</si>
  <si>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</si>
  <si>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</si>
  <si>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</si>
  <si>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</si>
  <si>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</si>
  <si>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</si>
  <si>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</si>
  <si>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</si>
  <si>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</si>
  <si>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</si>
  <si>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</si>
  <si>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</si>
  <si>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</si>
  <si>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</si>
  <si>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</si>
  <si>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</si>
  <si>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</si>
  <si>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</si>
  <si>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</si>
  <si>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</si>
  <si>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</si>
  <si>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</si>
  <si>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</si>
  <si>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</si>
  <si>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</si>
  <si>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</si>
  <si>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</si>
  <si>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</si>
  <si>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</si>
  <si>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</si>
  <si>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</si>
  <si>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</si>
  <si>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</si>
  <si>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</si>
  <si>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</si>
  <si>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</si>
  <si>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</si>
  <si>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</si>
  <si>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</si>
  <si>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</si>
  <si>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</si>
  <si>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</si>
  <si>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</si>
  <si>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</si>
  <si>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</si>
  <si>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</si>
  <si>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</si>
  <si>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</si>
  <si>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</si>
  <si>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</si>
  <si>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</si>
  <si>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</si>
  <si>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</si>
  <si>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</si>
  <si>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</si>
  <si>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</si>
  <si>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</si>
  <si>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</si>
  <si>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</si>
  <si>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</si>
  <si>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</si>
  <si>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</si>
  <si>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</si>
  <si>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</si>
  <si>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</si>
  <si>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</si>
  <si>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</si>
  <si>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</si>
  <si>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</si>
  <si>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</si>
  <si>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</si>
  <si>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</si>
  <si>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</si>
  <si>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</si>
  <si>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</si>
  <si>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</si>
  <si>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</si>
  <si>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</si>
  <si>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</si>
  <si>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</si>
  <si>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</si>
  <si>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</si>
  <si>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</si>
  <si>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</si>
  <si>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</si>
  <si>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</si>
  <si>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</si>
  <si>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</si>
  <si>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</si>
  <si>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</si>
  <si>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</si>
  <si>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</si>
  <si>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</si>
  <si>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</si>
  <si>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</si>
  <si>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</si>
  <si>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</si>
  <si>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</si>
  <si>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</si>
  <si>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</si>
  <si>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</si>
  <si>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</si>
  <si>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</si>
  <si>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</si>
  <si>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</si>
  <si>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</si>
  <si>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</si>
  <si>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</si>
  <si>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</si>
  <si>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</si>
  <si>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</si>
  <si>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</si>
  <si>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</si>
  <si>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</si>
  <si>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</si>
  <si>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</si>
  <si>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</si>
  <si>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</si>
  <si>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</si>
  <si>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</si>
  <si>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</si>
  <si>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</si>
  <si>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</si>
  <si>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</si>
  <si>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</si>
  <si>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</si>
  <si>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</si>
  <si>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</si>
  <si>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</si>
  <si>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</si>
  <si>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</si>
  <si>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</si>
  <si>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</si>
  <si>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</si>
  <si>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</si>
  <si>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</si>
  <si>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</si>
  <si>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</si>
  <si>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</si>
  <si>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</si>
  <si>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</si>
  <si>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</si>
  <si>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</si>
  <si>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</si>
  <si>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</si>
  <si>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</si>
  <si>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</si>
  <si>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</si>
  <si>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</si>
  <si>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</si>
  <si>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</si>
  <si>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</si>
  <si>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</si>
  <si>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</si>
  <si>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</si>
  <si>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</si>
  <si>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</si>
  <si>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</si>
  <si>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</si>
  <si>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</si>
  <si>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</si>
  <si>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</si>
  <si>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</si>
  <si>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</si>
  <si>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</si>
  <si>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</si>
  <si>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</si>
  <si>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</si>
  <si>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</si>
  <si>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</si>
  <si>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</si>
  <si>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</si>
  <si>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</si>
  <si>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</si>
  <si>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</si>
  <si>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</si>
  <si>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</si>
  <si>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</si>
  <si>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</si>
  <si>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</si>
  <si>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</si>
  <si>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</si>
  <si>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</si>
  <si>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</si>
  <si>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</si>
  <si>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</si>
  <si>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</si>
  <si>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</si>
  <si>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</si>
  <si>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</si>
  <si>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</si>
  <si>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</si>
  <si>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</si>
  <si>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</si>
  <si>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</si>
  <si>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</si>
  <si>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</si>
  <si>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</si>
  <si>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</si>
  <si>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</si>
  <si>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</si>
  <si>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</si>
  <si>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</si>
  <si>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</si>
  <si>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</si>
  <si>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</si>
  <si>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</si>
  <si>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</si>
  <si>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</si>
  <si>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</si>
  <si>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</si>
  <si>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</si>
  <si>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</si>
  <si>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</si>
  <si>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</si>
  <si>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</si>
  <si>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</si>
  <si>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</si>
  <si>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</si>
  <si>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</si>
  <si>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</si>
  <si>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</si>
  <si>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</si>
  <si>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</si>
  <si>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</si>
  <si>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</si>
  <si>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</si>
  <si>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</si>
  <si>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</si>
  <si>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</si>
  <si>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</si>
  <si>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</si>
  <si>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</si>
  <si>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</si>
  <si>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</si>
  <si>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</si>
  <si>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</si>
  <si>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</si>
  <si>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</si>
  <si>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</si>
  <si>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</si>
  <si>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</si>
  <si>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</si>
  <si>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</si>
  <si>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</si>
  <si>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</si>
  <si>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</si>
  <si>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</si>
  <si>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</si>
  <si>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</si>
  <si>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</si>
  <si>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</si>
  <si>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</si>
  <si>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</si>
  <si>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</si>
  <si>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</si>
  <si>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</si>
  <si>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</si>
  <si>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</si>
  <si>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</si>
  <si>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</si>
  <si>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</si>
  <si>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</si>
  <si>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</si>
  <si>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</si>
  <si>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</si>
  <si>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</si>
  <si>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</si>
  <si>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</si>
  <si>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</si>
  <si>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</si>
  <si>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</si>
  <si>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</si>
  <si>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</si>
  <si>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</si>
  <si>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</si>
  <si>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</si>
  <si>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</si>
  <si>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</si>
  <si>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</si>
  <si>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</si>
  <si>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</si>
  <si>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</si>
  <si>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</si>
  <si>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</si>
  <si>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</si>
  <si>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</si>
  <si>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</si>
  <si>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</si>
  <si>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</si>
  <si>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</si>
  <si>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</si>
  <si>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</si>
  <si>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</si>
  <si>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</si>
  <si>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</si>
  <si>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</si>
  <si>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</si>
  <si>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</si>
  <si>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</si>
  <si>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</si>
  <si>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</si>
  <si>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</si>
  <si>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</si>
  <si>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</si>
  <si>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</si>
  <si>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</si>
  <si>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</si>
  <si>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</si>
  <si>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</si>
  <si>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</si>
  <si>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</si>
  <si>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</si>
  <si>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</si>
  <si>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</si>
  <si>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</si>
  <si>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</si>
  <si>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</si>
  <si>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</si>
  <si>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</si>
  <si>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</si>
  <si>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</si>
  <si>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</si>
  <si>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</si>
  <si>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</si>
  <si>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</si>
  <si>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</si>
  <si>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</si>
  <si>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</si>
  <si>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</si>
  <si>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</si>
  <si>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</si>
  <si>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</si>
  <si>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</si>
  <si>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</si>
  <si>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</si>
  <si>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</si>
  <si>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</si>
  <si>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</si>
  <si>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</si>
  <si>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</si>
  <si>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</si>
  <si>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</si>
  <si>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</si>
  <si>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</si>
  <si>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</si>
  <si>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</si>
  <si>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</si>
  <si>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</si>
  <si>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</si>
  <si>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</si>
  <si>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</si>
  <si>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</si>
  <si>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</si>
  <si>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</si>
  <si>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</si>
  <si>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</si>
  <si>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</si>
  <si>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</si>
  <si>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</si>
  <si>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</si>
  <si>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</si>
  <si>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</si>
  <si>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</si>
  <si>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</si>
  <si>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</si>
  <si>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</si>
  <si>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</si>
  <si>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</si>
  <si>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</si>
  <si>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</si>
  <si>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</si>
  <si>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</si>
  <si>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</si>
  <si>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</si>
  <si>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</si>
  <si>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</si>
  <si>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</si>
  <si>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</si>
  <si>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</si>
  <si>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</si>
  <si>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</si>
  <si>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</si>
  <si>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</si>
  <si>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</si>
  <si>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</si>
  <si>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</si>
  <si>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</si>
  <si>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</si>
  <si>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</si>
  <si>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</si>
  <si>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</si>
  <si>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</si>
  <si>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</si>
  <si>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</si>
  <si>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</si>
  <si>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</si>
  <si>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</si>
  <si>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</si>
  <si>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</si>
  <si>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</si>
  <si>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</si>
  <si>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</si>
  <si>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</si>
  <si>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</si>
  <si>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</si>
  <si>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</si>
  <si>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</si>
  <si>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</si>
  <si>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</si>
  <si>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</si>
  <si>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</si>
  <si>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</si>
  <si>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</si>
  <si>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</si>
  <si>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</si>
  <si>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</si>
  <si>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</si>
  <si>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</si>
  <si>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</si>
  <si>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</si>
  <si>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</si>
  <si>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</si>
  <si>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</si>
  <si>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</si>
  <si>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</si>
  <si>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</si>
  <si>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</si>
  <si>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</si>
  <si>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</si>
  <si>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</si>
  <si>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</si>
  <si>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</si>
  <si>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</si>
  <si>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</si>
  <si>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</si>
  <si>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</si>
  <si>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</si>
  <si>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</si>
  <si>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</si>
  <si>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</si>
  <si>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</si>
  <si>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</si>
  <si>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</si>
  <si>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</si>
  <si>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</si>
  <si>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</si>
  <si>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</si>
  <si>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</si>
  <si>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</si>
  <si>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</si>
  <si>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</si>
  <si>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</si>
  <si>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</si>
  <si>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</si>
  <si>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</si>
  <si>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</si>
  <si>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</si>
  <si>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</si>
  <si>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</si>
  <si>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</si>
  <si>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</si>
  <si>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</si>
  <si>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</si>
  <si>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</si>
  <si>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</si>
  <si>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</si>
  <si>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</si>
  <si>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</si>
  <si>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</si>
  <si>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</si>
  <si>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</si>
  <si>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</si>
  <si>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</si>
  <si>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</si>
  <si>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</si>
  <si>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</si>
  <si>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</si>
  <si>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</si>
  <si>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</si>
  <si>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</si>
  <si>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</si>
  <si>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</si>
  <si>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</si>
  <si>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</si>
  <si>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</si>
  <si>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</si>
  <si>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</si>
  <si>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</si>
  <si>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</si>
  <si>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</si>
  <si>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</si>
  <si>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</si>
  <si>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</si>
  <si>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</si>
  <si>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</si>
  <si>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</si>
  <si>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</si>
  <si>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</si>
  <si>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</si>
  <si>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</si>
  <si>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</si>
  <si>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</si>
  <si>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</si>
  <si>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</si>
  <si>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</si>
  <si>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</si>
  <si>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</si>
  <si>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</si>
  <si>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</si>
  <si>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</si>
  <si>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</si>
  <si>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</si>
  <si>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</si>
  <si>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</si>
  <si>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</si>
  <si>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</si>
  <si>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</si>
  <si>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</si>
  <si>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</si>
  <si>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</si>
  <si>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</si>
  <si>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</si>
  <si>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</si>
  <si>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</si>
  <si>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</si>
  <si>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</si>
  <si>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</si>
  <si>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</si>
  <si>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</si>
  <si>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</si>
  <si>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</si>
  <si>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</si>
  <si>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</si>
  <si>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</si>
  <si>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</si>
  <si>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</si>
  <si>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</si>
  <si>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</si>
  <si>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</si>
  <si>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</si>
  <si>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</si>
  <si>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</si>
  <si>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</si>
  <si>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</si>
  <si>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</si>
  <si>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</si>
  <si>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</si>
  <si>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</si>
  <si>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</si>
  <si>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</si>
  <si>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</si>
  <si>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</si>
  <si>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</si>
  <si>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</si>
  <si>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</si>
  <si>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</si>
  <si>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</si>
  <si>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</si>
  <si>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</si>
  <si>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</si>
  <si>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</si>
  <si>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</si>
  <si>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</si>
  <si>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</si>
  <si>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</si>
  <si>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</si>
  <si>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</si>
  <si>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</si>
  <si>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</si>
  <si>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</si>
  <si>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</si>
  <si>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</si>
  <si>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</si>
  <si>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</si>
  <si>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</si>
  <si>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</si>
  <si>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</si>
  <si>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</si>
  <si>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</si>
  <si>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</si>
  <si>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</si>
  <si>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</si>
  <si>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</si>
  <si>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</si>
  <si>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</si>
  <si>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</si>
  <si>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</si>
  <si>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</si>
  <si>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</si>
  <si>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</si>
  <si>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</si>
  <si>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</si>
  <si>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</si>
  <si>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</si>
  <si>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</si>
  <si>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</si>
  <si>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</si>
  <si>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</si>
  <si>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</si>
  <si>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</si>
  <si>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</si>
  <si>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</si>
  <si>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</si>
  <si>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</si>
  <si>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</si>
  <si>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</si>
  <si>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</si>
  <si>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</si>
  <si>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</si>
  <si>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</si>
  <si>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</si>
  <si>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</si>
  <si>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</si>
  <si>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</si>
  <si>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</si>
  <si>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</si>
  <si>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</si>
  <si>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</si>
  <si>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</si>
  <si>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</si>
  <si>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</si>
  <si>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</si>
  <si>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</si>
  <si>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</si>
  <si>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</si>
  <si>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</si>
  <si>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</si>
  <si>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</si>
  <si>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</si>
  <si>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</si>
  <si>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</si>
  <si>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</si>
  <si>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</si>
  <si>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</si>
  <si>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</si>
  <si>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</si>
  <si>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</si>
  <si>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</si>
  <si>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</si>
  <si>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</si>
  <si>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</si>
  <si>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</si>
  <si>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</si>
  <si>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</si>
  <si>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</si>
  <si>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</si>
  <si>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</si>
  <si>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</si>
  <si>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</si>
  <si>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</si>
  <si>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</si>
  <si>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</si>
  <si>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</si>
  <si>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</si>
  <si>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</si>
  <si>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</si>
  <si>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</si>
  <si>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</si>
  <si>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</si>
  <si>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</si>
  <si>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</si>
  <si>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</si>
  <si>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</si>
  <si>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</si>
  <si>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</si>
  <si>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</si>
  <si>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</si>
  <si>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</si>
  <si>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</si>
  <si>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</si>
  <si>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</si>
  <si>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</si>
  <si>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</si>
  <si>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</si>
  <si>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</si>
  <si>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</si>
  <si>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</si>
  <si>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</si>
  <si>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</si>
  <si>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</si>
  <si>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</si>
  <si>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</si>
  <si>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</si>
  <si>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</si>
  <si>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</si>
  <si>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</si>
  <si>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</si>
  <si>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</si>
  <si>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</si>
  <si>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</si>
  <si>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</si>
  <si>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</si>
  <si>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</si>
  <si>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</si>
  <si>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</si>
  <si>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</si>
  <si>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</si>
  <si>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</si>
  <si>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</si>
  <si>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</si>
  <si>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</si>
  <si>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</si>
  <si>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</si>
  <si>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</si>
  <si>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</si>
  <si>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</si>
  <si>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</si>
  <si>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</si>
  <si>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</si>
  <si>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</si>
  <si>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</si>
  <si>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</si>
  <si>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</si>
  <si>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</si>
  <si>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</si>
  <si>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</si>
  <si>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</si>
  <si>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</si>
  <si>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</si>
  <si>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</si>
  <si>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</si>
  <si>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</si>
  <si>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</si>
  <si>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</si>
  <si>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</si>
  <si>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</si>
  <si>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</si>
  <si>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</si>
  <si>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</si>
  <si>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</si>
  <si>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</si>
  <si>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</si>
  <si>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</si>
  <si>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</si>
  <si>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</si>
  <si>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</si>
  <si>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</si>
  <si>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</si>
  <si>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</si>
  <si>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</si>
  <si>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</si>
  <si>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</si>
  <si>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</si>
  <si>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</si>
  <si>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</si>
  <si>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</si>
  <si>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</si>
  <si>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</si>
  <si>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</si>
  <si>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</si>
  <si>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</si>
  <si>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</si>
  <si>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</si>
  <si>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</si>
  <si>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</si>
  <si>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</si>
  <si>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</si>
  <si>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</si>
  <si>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</si>
  <si>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</si>
  <si>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</si>
  <si>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</si>
  <si>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</si>
  <si>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</si>
  <si>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</si>
  <si>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</si>
  <si>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</si>
  <si>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</si>
  <si>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</si>
  <si>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</si>
  <si>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</si>
  <si>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</si>
  <si>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</si>
  <si>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</si>
  <si>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</si>
  <si>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</si>
  <si>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</si>
  <si>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</si>
  <si>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</si>
  <si>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</si>
  <si>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</si>
  <si>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</si>
  <si>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</si>
  <si>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</si>
  <si>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</si>
  <si>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</si>
  <si>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</si>
  <si>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</si>
  <si>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</si>
  <si>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</si>
  <si>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</si>
  <si>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</si>
  <si>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</si>
  <si>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</si>
  <si>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</si>
  <si>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</si>
  <si>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</si>
  <si>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</si>
  <si>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</si>
  <si>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</si>
  <si>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</si>
  <si>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</si>
  <si>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</si>
  <si>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</si>
  <si>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</si>
  <si>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</si>
  <si>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</si>
  <si>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</si>
  <si>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</si>
  <si>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</si>
  <si>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</si>
  <si>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</si>
  <si>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</si>
  <si>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</si>
  <si>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</si>
  <si>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</si>
  <si>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</si>
  <si>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</si>
  <si>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</si>
  <si>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</si>
  <si>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</si>
  <si>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</si>
  <si>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</si>
  <si>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</si>
  <si>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</si>
  <si>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</si>
  <si>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</si>
  <si>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</si>
  <si>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</si>
  <si>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</si>
  <si>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</si>
  <si>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</si>
  <si>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</si>
  <si>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</si>
  <si>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</si>
  <si>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</si>
  <si>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</si>
  <si>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</si>
  <si>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</si>
  <si>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</si>
  <si>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</si>
  <si>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</si>
  <si>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</si>
  <si>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</si>
  <si>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</si>
  <si>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</si>
  <si>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</si>
  <si>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</si>
  <si>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</si>
  <si>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</si>
  <si>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</si>
  <si>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</si>
  <si>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</si>
  <si>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</si>
  <si>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</si>
  <si>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</si>
  <si>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</si>
  <si>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</si>
  <si>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</si>
  <si>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</si>
  <si>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</si>
  <si>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</si>
  <si>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</si>
  <si>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</si>
  <si>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</si>
  <si>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</si>
  <si>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</si>
  <si>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</si>
  <si>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</si>
  <si>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</si>
  <si>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</si>
  <si>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</si>
  <si>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</si>
  <si>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</si>
  <si>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</si>
  <si>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</si>
  <si>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</si>
  <si>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</si>
  <si>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</si>
  <si>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</si>
  <si>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</si>
  <si>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</si>
  <si>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</si>
  <si>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</si>
  <si>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</si>
  <si>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</si>
  <si>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</si>
  <si>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</si>
  <si>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</si>
  <si>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</si>
  <si>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</si>
  <si>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</si>
  <si>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</si>
  <si>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</si>
  <si>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</si>
  <si>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</si>
  <si>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</si>
  <si>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</si>
  <si>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</si>
  <si>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</si>
  <si>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</si>
  <si>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</si>
  <si>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</si>
  <si>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</si>
  <si>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</si>
  <si>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</si>
  <si>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</si>
  <si>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</si>
  <si>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</si>
  <si>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</si>
  <si>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</si>
  <si>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</si>
  <si>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</si>
  <si>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</si>
  <si>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</si>
  <si>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</si>
  <si>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</si>
  <si>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</si>
  <si>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</si>
  <si>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</si>
  <si>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</si>
  <si>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</si>
  <si>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</si>
  <si>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</si>
  <si>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</si>
  <si>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</si>
  <si>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</si>
  <si>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</si>
  <si>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</si>
  <si>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</si>
  <si>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</si>
  <si>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</si>
  <si>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</si>
  <si>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</si>
  <si>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</si>
  <si>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</si>
  <si>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</si>
  <si>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</si>
  <si>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</si>
  <si>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</si>
  <si>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</si>
  <si>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</si>
  <si>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</si>
  <si>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</si>
  <si>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</si>
  <si>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</si>
  <si>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</si>
  <si>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</si>
  <si>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</si>
  <si>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</si>
  <si>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</si>
  <si>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</si>
  <si>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</si>
  <si>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</si>
  <si>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</si>
  <si>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</si>
  <si>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</si>
  <si>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</si>
  <si>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</si>
  <si>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</si>
  <si>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</si>
  <si>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</si>
  <si>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</si>
  <si>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</si>
  <si>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</si>
  <si>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</si>
  <si>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</si>
  <si>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</si>
  <si>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</si>
  <si>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</si>
  <si>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</si>
  <si>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</si>
  <si>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</si>
  <si>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</si>
  <si>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</si>
  <si>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</si>
  <si>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</si>
  <si>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</si>
  <si>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</si>
  <si>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</si>
  <si>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</si>
  <si>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</si>
  <si>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</si>
  <si>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</si>
  <si>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</si>
  <si>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</si>
  <si>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</si>
  <si>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</si>
  <si>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</si>
  <si>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</si>
  <si>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</si>
  <si>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</si>
  <si>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</si>
  <si>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</si>
  <si>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</si>
  <si>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</si>
  <si>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</si>
  <si>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</si>
  <si>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</si>
  <si>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</si>
  <si>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</si>
  <si>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</si>
  <si>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</si>
  <si>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</si>
  <si>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</si>
  <si>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</si>
  <si>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</si>
  <si>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</si>
  <si>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</si>
  <si>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</si>
  <si>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</si>
  <si>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</si>
  <si>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</si>
  <si>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</si>
  <si>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</si>
  <si>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</si>
  <si>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</si>
  <si>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</si>
  <si>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</si>
  <si>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</si>
  <si>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</si>
  <si>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</si>
  <si>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</si>
  <si>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</si>
  <si>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</si>
  <si>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</si>
  <si>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</si>
  <si>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</si>
  <si>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</si>
  <si>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</si>
  <si>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</si>
  <si>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</si>
  <si>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</si>
  <si>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</si>
  <si>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</si>
  <si>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</si>
  <si>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</si>
  <si>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</si>
  <si>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</si>
  <si>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</si>
  <si>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</si>
  <si>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</si>
  <si>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</si>
  <si>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</si>
  <si>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</si>
  <si>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</si>
  <si>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</si>
  <si>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</si>
  <si>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</si>
  <si>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</si>
  <si>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</si>
  <si>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</si>
  <si>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</si>
  <si>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</si>
  <si>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</si>
  <si>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</si>
  <si>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</si>
  <si>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</si>
  <si>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</si>
  <si>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</si>
  <si>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</si>
  <si>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</si>
  <si>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</si>
  <si>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</si>
  <si>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</si>
  <si>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</si>
  <si>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</si>
  <si>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</si>
  <si>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</si>
  <si>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</si>
  <si>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</si>
  <si>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</si>
  <si>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</si>
  <si>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</si>
  <si>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</si>
  <si>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</si>
  <si>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</si>
  <si>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</si>
  <si>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</si>
  <si>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</si>
  <si>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</si>
  <si>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</si>
  <si>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</si>
  <si>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</si>
  <si>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</si>
  <si>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</si>
  <si>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</si>
  <si>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</si>
  <si>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</si>
  <si>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</si>
  <si>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</si>
  <si>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</si>
  <si>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</si>
  <si>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</si>
  <si>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</si>
  <si>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</si>
  <si>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</si>
  <si>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</si>
  <si>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</si>
  <si>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</si>
  <si>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</si>
  <si>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</si>
  <si>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</si>
  <si>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</si>
  <si>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</si>
  <si>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</si>
  <si>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</si>
  <si>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</si>
  <si>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</si>
  <si>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</si>
  <si>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</si>
  <si>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</si>
  <si>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</si>
  <si>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</si>
  <si>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</si>
  <si>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</si>
  <si>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</si>
  <si>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</si>
  <si>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</si>
  <si>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</si>
  <si>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</si>
  <si>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</si>
  <si>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</si>
  <si>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</si>
  <si>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</si>
  <si>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</si>
  <si>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</si>
  <si>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</si>
  <si>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</si>
  <si>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</si>
  <si>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</si>
  <si>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</si>
  <si>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</si>
  <si>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</si>
  <si>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</si>
  <si>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</si>
  <si>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</si>
  <si>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</si>
  <si>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</si>
  <si>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</si>
  <si>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</si>
  <si>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</si>
  <si>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</si>
  <si>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</si>
  <si>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</si>
  <si>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</si>
  <si>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</si>
  <si>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</si>
  <si>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</si>
  <si>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</si>
  <si>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</si>
  <si>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</si>
  <si>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</si>
  <si>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</si>
  <si>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</si>
  <si>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</si>
  <si>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</si>
  <si>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</si>
  <si>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</si>
  <si>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</si>
  <si>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</si>
  <si>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</si>
  <si>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</si>
  <si>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</si>
  <si>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</si>
  <si>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</si>
  <si>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</si>
  <si>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</si>
  <si>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</si>
  <si>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</si>
  <si>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</si>
  <si>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</si>
  <si>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</si>
  <si>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</si>
  <si>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</si>
  <si>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</si>
  <si>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</si>
  <si>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</si>
  <si>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</si>
  <si>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</si>
  <si>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</si>
  <si>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</si>
  <si>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</si>
  <si>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</si>
  <si>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</si>
  <si>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</si>
  <si>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</si>
  <si>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</si>
  <si>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</si>
  <si>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</si>
  <si>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</si>
  <si>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</si>
  <si>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</si>
  <si>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</si>
  <si>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</si>
  <si>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</si>
  <si>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</si>
  <si>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</si>
  <si>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</si>
  <si>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</si>
  <si>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</si>
  <si>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</si>
  <si>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</si>
  <si>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</si>
  <si>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</si>
  <si>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</si>
  <si>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</si>
  <si>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</si>
  <si>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</si>
  <si>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</si>
  <si>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</si>
  <si>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</si>
  <si>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</si>
  <si>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</si>
  <si>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</si>
  <si>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</si>
  <si>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</si>
  <si>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</si>
  <si>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</si>
  <si>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</si>
  <si>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</si>
  <si>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</si>
  <si>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</si>
  <si>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</si>
  <si>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</si>
  <si>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</si>
  <si>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</si>
  <si>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</si>
  <si>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</si>
  <si>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</si>
  <si>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</si>
  <si>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</si>
  <si>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</si>
  <si>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</si>
  <si>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</si>
  <si>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</si>
  <si>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</si>
  <si>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</si>
  <si>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</si>
  <si>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</si>
  <si>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</si>
  <si>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</si>
  <si>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</si>
  <si>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</si>
  <si>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</si>
  <si>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</si>
  <si>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</si>
  <si>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</si>
  <si>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</si>
  <si>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</si>
  <si>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</si>
  <si>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</si>
  <si>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</si>
  <si>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</si>
  <si>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</si>
  <si>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</si>
  <si>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</si>
  <si>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</si>
  <si>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</si>
  <si>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</si>
  <si>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</si>
  <si>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</si>
  <si>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</si>
  <si>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</si>
  <si>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</si>
  <si>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</si>
  <si>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</si>
  <si>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</si>
  <si>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</si>
  <si>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</si>
  <si>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</si>
  <si>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</si>
  <si>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</si>
  <si>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</si>
  <si>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</si>
  <si>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</si>
  <si>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</si>
  <si>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</si>
  <si>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</si>
  <si>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</si>
  <si>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</si>
  <si>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</si>
  <si>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</si>
  <si>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</si>
  <si>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</si>
  <si>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</si>
  <si>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</si>
  <si>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</si>
  <si>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</si>
  <si>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</si>
  <si>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</si>
  <si>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</si>
  <si>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</si>
  <si>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</si>
  <si>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</si>
  <si>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</si>
  <si>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</si>
  <si>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</si>
  <si>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</si>
  <si>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</si>
  <si>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</si>
  <si>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</si>
  <si>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</si>
  <si>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</si>
  <si>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</si>
  <si>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</si>
  <si>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</si>
  <si>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</si>
  <si>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</si>
  <si>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</si>
  <si>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</si>
  <si>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</si>
  <si>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</si>
  <si>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</si>
  <si>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</si>
  <si>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</si>
  <si>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</si>
  <si>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</si>
  <si>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</si>
  <si>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</si>
  <si>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</si>
  <si>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</si>
  <si>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</si>
  <si>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</si>
  <si>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</si>
  <si>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</si>
  <si>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</si>
  <si>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</si>
  <si>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</si>
  <si>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</si>
  <si>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</si>
  <si>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</si>
  <si>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</si>
  <si>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</si>
  <si>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</si>
  <si>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</si>
  <si>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</si>
  <si>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</si>
  <si>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</si>
  <si>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</si>
  <si>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</si>
  <si>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</si>
  <si>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</si>
  <si>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</si>
  <si>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</si>
  <si>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</si>
  <si>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</si>
  <si>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</si>
  <si>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</si>
  <si>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</si>
  <si>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</si>
  <si>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</si>
  <si>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</si>
  <si>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</si>
  <si>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</si>
  <si>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</si>
  <si>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</si>
  <si>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</si>
  <si>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</si>
  <si>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</si>
  <si>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</si>
  <si>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</si>
  <si>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</si>
  <si>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</si>
  <si>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</si>
  <si>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</si>
  <si>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</si>
  <si>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</si>
  <si>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</si>
  <si>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</si>
  <si>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</si>
  <si>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</si>
  <si>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</si>
  <si>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</si>
  <si>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</si>
  <si>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</si>
  <si>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</si>
  <si>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</si>
  <si>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</si>
  <si>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</si>
  <si>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</si>
  <si>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</si>
  <si>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</si>
  <si>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</si>
  <si>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</si>
  <si>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</si>
  <si>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</si>
  <si>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</si>
  <si>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</si>
  <si>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</si>
  <si>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</si>
  <si>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</si>
  <si>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</si>
  <si>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</si>
  <si>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</si>
  <si>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</si>
  <si>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</si>
  <si>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</si>
  <si>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</si>
  <si>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</si>
  <si>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</si>
  <si>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</si>
  <si>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</si>
  <si>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</si>
  <si>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</si>
  <si>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</si>
  <si>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</si>
  <si>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</si>
  <si>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</si>
  <si>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</si>
  <si>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</si>
  <si>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</si>
  <si>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</si>
  <si>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</si>
  <si>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</si>
  <si>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</si>
  <si>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</si>
  <si>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</si>
  <si>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</si>
  <si>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</si>
  <si>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</si>
  <si>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</si>
  <si>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</si>
  <si>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</si>
  <si>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</si>
  <si>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</si>
  <si>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</si>
  <si>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</si>
  <si>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</si>
  <si>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</si>
  <si>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</si>
  <si>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</si>
  <si>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</si>
  <si>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</si>
  <si>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</si>
  <si>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</si>
  <si>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</si>
  <si>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</si>
  <si>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</si>
  <si>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</si>
  <si>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</si>
  <si>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</si>
  <si>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</si>
  <si>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</si>
  <si>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</si>
  <si>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</si>
  <si>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</si>
  <si>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</si>
  <si>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</si>
  <si>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</si>
  <si>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</si>
  <si>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</si>
  <si>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</si>
  <si>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</si>
  <si>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</si>
  <si>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</si>
  <si>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</si>
  <si>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</si>
  <si>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</si>
  <si>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</si>
  <si>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</si>
  <si>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</si>
  <si>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</si>
  <si>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</si>
  <si>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</si>
  <si>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</si>
  <si>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</si>
  <si>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</si>
  <si>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</si>
  <si>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</si>
  <si>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</si>
  <si>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</si>
  <si>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</si>
  <si>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</si>
  <si>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</si>
  <si>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</si>
  <si>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</si>
  <si>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</si>
  <si>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</si>
  <si>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</si>
  <si>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</si>
  <si>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</si>
  <si>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</si>
  <si>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</si>
  <si>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</si>
  <si>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</si>
  <si>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</si>
  <si>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</si>
  <si>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</si>
  <si>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</si>
  <si>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</si>
  <si>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</si>
  <si>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</si>
  <si>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</si>
  <si>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</si>
  <si>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</si>
  <si>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</si>
  <si>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</si>
  <si>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</si>
  <si>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</si>
  <si>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</si>
  <si>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</si>
  <si>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</si>
  <si>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</si>
  <si>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</si>
  <si>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</si>
  <si>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</si>
  <si>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</si>
  <si>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</si>
  <si>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</si>
  <si>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</si>
  <si>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</si>
  <si>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</si>
  <si>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</si>
  <si>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</si>
  <si>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</si>
  <si>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</si>
  <si>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</si>
  <si>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</si>
  <si>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</si>
  <si>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</si>
  <si>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</si>
  <si>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</si>
  <si>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</si>
  <si>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</si>
  <si>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</si>
  <si>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</si>
  <si>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</si>
  <si>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</si>
  <si>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</si>
  <si>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</si>
  <si>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</si>
  <si>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</si>
  <si>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</si>
  <si>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</si>
  <si>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</si>
  <si>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</si>
  <si>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</si>
  <si>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</si>
  <si>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</si>
  <si>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</si>
  <si>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</si>
  <si>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</si>
  <si>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</si>
  <si>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</si>
  <si>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</si>
  <si>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</si>
  <si>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</si>
  <si>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</si>
  <si>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</si>
  <si>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</si>
  <si>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</si>
  <si>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</si>
  <si>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</si>
  <si>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</si>
  <si>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</si>
  <si>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</si>
  <si>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</si>
  <si>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</si>
  <si>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</si>
  <si>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</si>
  <si>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</si>
  <si>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</si>
  <si>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</si>
  <si>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</si>
  <si>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</si>
  <si>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</si>
  <si>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</si>
  <si>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</si>
  <si>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</si>
  <si>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</si>
  <si>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</si>
  <si>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</si>
  <si>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</si>
  <si>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</si>
  <si>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</si>
  <si>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</si>
  <si>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</si>
  <si>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</si>
  <si>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</si>
  <si>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</si>
  <si>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</si>
  <si>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</si>
  <si>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</si>
  <si>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</si>
  <si>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</si>
  <si>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</si>
  <si>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</si>
  <si>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</si>
  <si>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</si>
  <si>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</si>
  <si>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</si>
  <si>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</si>
  <si>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</si>
  <si>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</si>
  <si>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</si>
  <si>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</si>
  <si>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</si>
  <si>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</si>
  <si>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</si>
  <si>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</si>
  <si>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</si>
  <si>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</si>
  <si>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</si>
  <si>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</si>
  <si>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</si>
  <si>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</si>
  <si>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</si>
  <si>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</si>
  <si>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</si>
  <si>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</si>
  <si>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</si>
  <si>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</si>
  <si>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</si>
  <si>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</si>
  <si>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</si>
  <si>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</si>
  <si>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</si>
  <si>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</si>
  <si>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</si>
  <si>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</si>
  <si>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</si>
  <si>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</si>
  <si>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</si>
  <si>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</si>
  <si>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</si>
  <si>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</si>
  <si>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</si>
  <si>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</si>
  <si>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</si>
  <si>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</si>
  <si>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</si>
  <si>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</si>
  <si>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</si>
  <si>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</si>
  <si>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</si>
  <si>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</si>
  <si>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</si>
  <si>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</si>
  <si>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</si>
  <si>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</si>
  <si>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</si>
  <si>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</si>
  <si>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</si>
  <si>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</si>
  <si>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</si>
  <si>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</si>
  <si>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</si>
  <si>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</si>
  <si>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</si>
  <si>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</si>
  <si>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</si>
  <si>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</si>
  <si>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</si>
  <si>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</si>
  <si>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</si>
  <si>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</si>
  <si>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</si>
  <si>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</si>
  <si>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</si>
  <si>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</si>
  <si>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</si>
  <si>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</si>
  <si>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</si>
  <si>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</si>
  <si>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</si>
  <si>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</si>
  <si>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</si>
  <si>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</si>
  <si>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</si>
  <si>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</si>
  <si>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</si>
  <si>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</si>
  <si>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</si>
  <si>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</si>
  <si>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</si>
  <si>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</si>
  <si>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</si>
  <si>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</si>
  <si>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</si>
  <si>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</si>
  <si>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</si>
  <si>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</si>
  <si>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</si>
  <si>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</si>
  <si>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</si>
  <si>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</si>
  <si>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</si>
  <si>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</si>
  <si>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</si>
  <si>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</si>
  <si>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</si>
  <si>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</si>
  <si>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</si>
  <si>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</si>
  <si>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</si>
  <si>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</si>
  <si>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</si>
  <si>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</si>
  <si>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</si>
  <si>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</si>
  <si>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</si>
  <si>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</si>
  <si>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</si>
  <si>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</si>
  <si>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</si>
  <si>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</si>
  <si>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</si>
  <si>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</si>
  <si>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</si>
  <si>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</si>
  <si>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</si>
  <si>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</si>
  <si>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</si>
  <si>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</si>
  <si>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</si>
  <si>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</si>
  <si>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</si>
  <si>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</si>
  <si>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</si>
  <si>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</si>
  <si>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</si>
  <si>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</si>
  <si>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</si>
  <si>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</si>
  <si>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</si>
  <si>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</si>
  <si>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</si>
  <si>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</si>
  <si>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</si>
  <si>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</si>
  <si>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</si>
  <si>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</si>
  <si>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</si>
  <si>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</si>
  <si>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</si>
  <si>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</si>
  <si>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</si>
  <si>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</si>
  <si>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</si>
  <si>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</si>
  <si>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</si>
  <si>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</si>
  <si>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</si>
  <si>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</si>
  <si>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</si>
  <si>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</si>
  <si>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</si>
  <si>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</si>
  <si>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</si>
  <si>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</si>
  <si>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</si>
  <si>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</si>
  <si>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</si>
  <si>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</si>
  <si>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</si>
  <si>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</si>
  <si>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</si>
  <si>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</si>
  <si>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</si>
  <si>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</si>
  <si>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</si>
  <si>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</si>
  <si>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</si>
  <si>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</si>
  <si>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</si>
  <si>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</si>
  <si>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</si>
  <si>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</si>
  <si>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</si>
  <si>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</si>
  <si>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</si>
  <si>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</si>
  <si>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</si>
  <si>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</si>
  <si>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</si>
  <si>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</si>
  <si>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</si>
  <si>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</si>
  <si>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</si>
  <si>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</si>
  <si>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</si>
  <si>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</si>
  <si>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</si>
  <si>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</si>
  <si>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</si>
  <si>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</si>
  <si>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</si>
  <si>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</si>
  <si>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</si>
  <si>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</si>
  <si>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</si>
  <si>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</si>
  <si>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</si>
  <si>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</si>
  <si>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</si>
  <si>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</si>
  <si>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</si>
  <si>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</si>
  <si>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</si>
  <si>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</si>
  <si>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</si>
  <si>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</si>
  <si>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</si>
  <si>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</si>
  <si>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</si>
  <si>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</si>
  <si>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</si>
  <si>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</si>
  <si>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</si>
  <si>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</si>
  <si>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</si>
  <si>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</si>
  <si>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</si>
  <si>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</si>
  <si>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</si>
  <si>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</si>
  <si>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</si>
  <si>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</si>
  <si>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</si>
  <si>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</si>
  <si>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</si>
  <si>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</si>
  <si>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</si>
  <si>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</si>
  <si>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</si>
  <si>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</si>
  <si>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</si>
  <si>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</si>
  <si>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</si>
  <si>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</si>
  <si>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</si>
  <si>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</si>
  <si>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</si>
  <si>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</si>
  <si>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</si>
  <si>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</si>
  <si>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</si>
  <si>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</si>
  <si>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</si>
  <si>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</si>
  <si>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</si>
  <si>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</si>
  <si>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</si>
  <si>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</si>
  <si>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</si>
  <si>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</si>
  <si>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</si>
  <si>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</si>
  <si>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</si>
  <si>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</si>
  <si>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</si>
  <si>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</si>
  <si>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</si>
  <si>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</si>
  <si>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</si>
  <si>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</si>
  <si>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</si>
  <si>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</si>
  <si>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</si>
  <si>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</si>
  <si>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</si>
  <si>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</si>
  <si>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</si>
  <si>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</si>
  <si>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</si>
  <si>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</si>
  <si>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</si>
  <si>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</si>
  <si>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</si>
  <si>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</si>
  <si>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</si>
  <si>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</si>
  <si>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</si>
  <si>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</si>
  <si>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</si>
  <si>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</si>
  <si>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</si>
  <si>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</si>
  <si>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</si>
  <si>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</si>
  <si>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</si>
  <si>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</si>
  <si>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</si>
  <si>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</si>
  <si>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</si>
  <si>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</si>
  <si>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</si>
  <si>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</si>
  <si>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</si>
  <si>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</si>
  <si>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</si>
  <si>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</si>
  <si>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</si>
  <si>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</si>
  <si>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</si>
  <si>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</si>
  <si>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</si>
  <si>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</si>
  <si>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</si>
  <si>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</si>
  <si>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</si>
  <si>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</si>
  <si>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</si>
  <si>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</si>
  <si>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</si>
  <si>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</si>
  <si>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</si>
  <si>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</si>
  <si>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</si>
  <si>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</si>
  <si>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</si>
  <si>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</si>
  <si>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</si>
  <si>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</si>
  <si>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</si>
  <si>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</si>
  <si>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</si>
  <si>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</si>
  <si>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</si>
  <si>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</si>
  <si>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</si>
  <si>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</si>
  <si>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</si>
  <si>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</si>
  <si>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</si>
  <si>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</si>
  <si>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</si>
  <si>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</si>
  <si>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</si>
  <si>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</si>
  <si>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</si>
  <si>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</si>
  <si>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</si>
  <si>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</si>
  <si>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</si>
  <si>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</si>
  <si>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</si>
  <si>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</si>
  <si>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</si>
  <si>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</si>
  <si>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</si>
  <si>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</si>
  <si>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</si>
  <si>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</si>
  <si>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</si>
  <si>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</si>
  <si>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</si>
  <si>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</si>
  <si>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</si>
  <si>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</si>
  <si>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</si>
  <si>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</si>
  <si>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</si>
  <si>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</si>
  <si>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</si>
  <si>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</si>
  <si>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</si>
  <si>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</si>
  <si>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</si>
  <si>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</si>
  <si>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</si>
  <si>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</si>
  <si>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</si>
  <si>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</si>
  <si>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</si>
  <si>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</si>
  <si>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</si>
  <si>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</si>
  <si>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</si>
  <si>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</si>
  <si>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</si>
  <si>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</si>
  <si>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</si>
  <si>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</si>
  <si>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</si>
  <si>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</si>
  <si>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</si>
  <si>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</si>
  <si>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</si>
  <si>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</si>
  <si>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</si>
  <si>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</si>
  <si>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</si>
  <si>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</si>
  <si>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</si>
  <si>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</si>
  <si>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</si>
  <si>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</si>
  <si>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</si>
  <si>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</si>
  <si>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</si>
  <si>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</si>
  <si>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</si>
  <si>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</si>
  <si>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</si>
  <si>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</si>
  <si>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</si>
  <si>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</si>
  <si>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</si>
  <si>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</si>
  <si>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</si>
  <si>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</si>
  <si>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</si>
  <si>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</si>
  <si>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</si>
  <si>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</si>
  <si>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</si>
  <si>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</si>
  <si>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</si>
  <si>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</si>
  <si>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</si>
  <si>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</si>
  <si>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</si>
  <si>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</si>
  <si>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</si>
  <si>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</si>
  <si>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</si>
  <si>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</si>
  <si>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</si>
  <si>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</si>
  <si>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</si>
  <si>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</si>
  <si>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</si>
  <si>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</si>
  <si>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</si>
  <si>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</si>
  <si>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</si>
  <si>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</si>
  <si>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</si>
  <si>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</si>
  <si>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</si>
  <si>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</si>
  <si>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</si>
  <si>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</si>
  <si>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</si>
  <si>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</si>
  <si>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</si>
  <si>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</si>
  <si>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</si>
  <si>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</si>
  <si>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</si>
  <si>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</si>
  <si>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</si>
  <si>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</si>
  <si>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</si>
  <si>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</si>
  <si>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</si>
  <si>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</si>
  <si>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</si>
  <si>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</si>
  <si>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</si>
  <si>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</si>
  <si>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</si>
  <si>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</si>
  <si>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</si>
  <si>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</si>
  <si>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</si>
  <si>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</si>
  <si>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</si>
  <si>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</si>
  <si>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</si>
  <si>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</si>
  <si>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</si>
  <si>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</si>
  <si>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</si>
  <si>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</si>
  <si>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</si>
  <si>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</si>
  <si>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</si>
  <si>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</si>
  <si>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</si>
  <si>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</si>
  <si>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</si>
  <si>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</si>
  <si>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</si>
  <si>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</si>
  <si>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</si>
  <si>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</si>
  <si>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</si>
  <si>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</si>
  <si>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</si>
  <si>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</si>
  <si>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</si>
  <si>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</si>
  <si>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</si>
  <si>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</si>
  <si>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</si>
  <si>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</si>
  <si>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</si>
  <si>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</si>
  <si>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</si>
  <si>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</si>
  <si>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</si>
  <si>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</si>
  <si>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</si>
  <si>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</si>
  <si>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</si>
  <si>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</si>
  <si>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</si>
  <si>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</si>
  <si>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</si>
  <si>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</si>
  <si>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</si>
  <si>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</si>
  <si>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</si>
  <si>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</si>
  <si>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</si>
  <si>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</si>
  <si>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</si>
  <si>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</si>
  <si>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</si>
  <si>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</si>
  <si>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</si>
  <si>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</si>
  <si>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</si>
  <si>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</si>
  <si>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</si>
  <si>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</si>
  <si>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</si>
  <si>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</si>
  <si>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</si>
  <si>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</si>
  <si>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</si>
  <si>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</si>
  <si>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</si>
  <si>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</si>
  <si>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</si>
  <si>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</si>
  <si>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</si>
  <si>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</si>
  <si>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</si>
  <si>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</si>
  <si>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</si>
  <si>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</si>
  <si>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</si>
  <si>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</si>
  <si>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</si>
  <si>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</si>
  <si>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</si>
  <si>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</si>
  <si>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</si>
  <si>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</si>
  <si>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</si>
  <si>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</si>
  <si>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</si>
  <si>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</si>
  <si>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</si>
  <si>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</si>
  <si>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</si>
  <si>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</si>
  <si>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</si>
  <si>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</si>
  <si>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</si>
  <si>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</si>
  <si>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</si>
  <si>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</si>
  <si>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</si>
  <si>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</si>
  <si>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</si>
  <si>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</si>
  <si>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</si>
  <si>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</si>
  <si>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</si>
  <si>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</si>
  <si>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</si>
  <si>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</si>
  <si>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</si>
  <si>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</si>
  <si>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</si>
  <si>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</si>
  <si>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</si>
  <si>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</si>
  <si>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</si>
  <si>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</si>
  <si>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</si>
  <si>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</si>
  <si>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</si>
  <si>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</si>
  <si>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</si>
  <si>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</si>
  <si>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</si>
  <si>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</si>
  <si>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</si>
  <si>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</si>
  <si>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</si>
  <si>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</si>
  <si>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</si>
  <si>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</si>
  <si>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</si>
  <si>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</si>
  <si>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</si>
  <si>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</si>
  <si>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</si>
  <si>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</si>
  <si>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</si>
  <si>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</si>
  <si>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</si>
  <si>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</si>
  <si>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</si>
  <si>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</si>
  <si>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</si>
  <si>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</si>
  <si>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</si>
  <si>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</si>
  <si>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</si>
  <si>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</si>
  <si>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</si>
  <si>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</si>
  <si>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</si>
  <si>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</si>
  <si>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</si>
  <si>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</si>
  <si>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</si>
  <si>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</si>
  <si>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</si>
  <si>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</si>
  <si>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</si>
  <si>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</si>
  <si>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</si>
  <si>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</si>
  <si>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</si>
  <si>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</si>
  <si>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</si>
  <si>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</si>
  <si>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</si>
  <si>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</si>
  <si>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</si>
  <si>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</si>
  <si>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</si>
  <si>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</si>
  <si>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</si>
  <si>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</si>
  <si>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</si>
  <si>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</si>
  <si>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</si>
  <si>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</si>
  <si>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</si>
  <si>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</si>
  <si>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</si>
  <si>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</si>
  <si>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</si>
  <si>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</si>
  <si>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</si>
  <si>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</si>
  <si>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</si>
  <si>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</si>
  <si>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</si>
  <si>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</si>
  <si>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</si>
  <si>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</si>
  <si>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</si>
  <si>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</si>
  <si>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</si>
  <si>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</si>
  <si>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</si>
  <si>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</si>
  <si>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</si>
  <si>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</si>
  <si>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</si>
  <si>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</si>
  <si>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</si>
  <si>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</si>
  <si>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</si>
  <si>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</si>
  <si>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</si>
  <si>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</si>
  <si>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</si>
  <si>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</si>
  <si>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</si>
  <si>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</si>
  <si>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</si>
  <si>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</si>
  <si>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</si>
  <si>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</si>
  <si>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</si>
  <si>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</si>
  <si>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</si>
  <si>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</si>
  <si>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</si>
  <si>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</si>
  <si>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</si>
  <si>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</si>
  <si>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</si>
  <si>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</si>
  <si>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</si>
  <si>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</si>
  <si>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</si>
  <si>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</si>
  <si>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</si>
  <si>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</si>
  <si>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</si>
  <si>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</si>
  <si>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</si>
  <si>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</si>
  <si>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</si>
  <si>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</si>
  <si>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</si>
  <si>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</si>
  <si>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</si>
  <si>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</si>
  <si>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</si>
  <si>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</si>
  <si>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</si>
  <si>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</si>
  <si>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</si>
  <si>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</si>
  <si>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</si>
  <si>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</si>
  <si>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</si>
  <si>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</si>
  <si>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</si>
  <si>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</si>
  <si>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</si>
  <si>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</si>
  <si>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</si>
  <si>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</si>
  <si>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</si>
  <si>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</si>
  <si>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</si>
  <si>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</si>
  <si>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</si>
  <si>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</si>
  <si>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</si>
  <si>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</si>
  <si>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</si>
  <si>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</si>
  <si>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</si>
  <si>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</si>
  <si>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</si>
  <si>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</si>
  <si>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</si>
  <si>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</si>
  <si>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</si>
  <si>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</si>
  <si>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</si>
  <si>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</si>
  <si>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</si>
  <si>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</si>
  <si>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</si>
  <si>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</si>
  <si>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</si>
  <si>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</si>
  <si>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</si>
  <si>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</si>
  <si>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</si>
  <si>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</si>
  <si>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</si>
  <si>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</si>
  <si>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</si>
  <si>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</si>
  <si>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</si>
  <si>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</si>
  <si>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</si>
  <si>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</si>
  <si>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</si>
  <si>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</si>
  <si>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</si>
  <si>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</si>
  <si>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</si>
  <si>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</si>
  <si>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</si>
  <si>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</si>
  <si>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</si>
  <si>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</si>
  <si>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</si>
  <si>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</si>
  <si>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</si>
  <si>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</si>
  <si>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</si>
  <si>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</si>
  <si>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</si>
  <si>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</si>
  <si>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</si>
  <si>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</si>
  <si>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</si>
  <si>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</si>
  <si>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</si>
  <si>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</si>
  <si>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</si>
  <si>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</si>
  <si>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</si>
  <si>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</si>
  <si>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</si>
  <si>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</si>
  <si>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</si>
  <si>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</si>
  <si>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</si>
  <si>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</si>
  <si>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</si>
  <si>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</si>
  <si>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</si>
  <si>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</si>
  <si>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</si>
  <si>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</si>
  <si>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</si>
  <si>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</si>
  <si>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</si>
  <si>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</si>
  <si>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</si>
  <si>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</si>
  <si>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</si>
  <si>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</si>
  <si>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</si>
  <si>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</si>
  <si>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</si>
  <si>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</si>
  <si>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</si>
  <si>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</si>
  <si>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</si>
  <si>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</si>
  <si>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</si>
  <si>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</si>
  <si>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</si>
  <si>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</si>
  <si>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</si>
  <si>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</si>
  <si>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</si>
  <si>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</si>
  <si>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</si>
  <si>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</si>
  <si>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</si>
  <si>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</si>
  <si>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</si>
  <si>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</si>
  <si>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</si>
  <si>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</si>
  <si>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</si>
  <si>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</si>
  <si>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</si>
  <si>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</si>
  <si>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</si>
  <si>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</si>
  <si>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</si>
  <si>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</si>
  <si>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</si>
  <si>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</si>
  <si>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</si>
  <si>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</si>
  <si>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</si>
  <si>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</si>
  <si>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</si>
  <si>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</si>
  <si>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</si>
  <si>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</si>
  <si>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</si>
  <si>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</si>
  <si>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</si>
  <si>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</si>
  <si>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</si>
  <si>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</si>
  <si>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</si>
  <si>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</si>
  <si>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</si>
  <si>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</si>
  <si>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</si>
  <si>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</si>
  <si>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</si>
  <si>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</si>
  <si>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</si>
  <si>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</si>
  <si>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</si>
  <si>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</si>
  <si>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</si>
  <si>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</si>
  <si>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</si>
  <si>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</si>
  <si>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</si>
  <si>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</si>
  <si>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</si>
  <si>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</si>
  <si>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</si>
  <si>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</si>
  <si>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</si>
  <si>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</si>
  <si>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</si>
  <si>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</si>
  <si>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</si>
  <si>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</si>
  <si>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</si>
  <si>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</si>
  <si>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</si>
  <si>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</si>
  <si>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</si>
  <si>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</si>
  <si>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</si>
  <si>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</si>
  <si>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</si>
  <si>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</si>
  <si>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</si>
  <si>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</si>
  <si>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</si>
  <si>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</si>
  <si>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</si>
  <si>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</si>
  <si>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</si>
  <si>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</si>
  <si>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</si>
  <si>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</si>
  <si>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</si>
  <si>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</si>
  <si>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</si>
  <si>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</si>
  <si>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</si>
  <si>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</si>
  <si>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</si>
  <si>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</si>
  <si>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</si>
  <si>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</si>
  <si>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</si>
  <si>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</si>
  <si>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</si>
  <si>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</si>
  <si>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</si>
  <si>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</si>
  <si>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</si>
  <si>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</si>
  <si>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</si>
  <si>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</si>
  <si>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</si>
  <si>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</si>
  <si>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</si>
  <si>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</si>
  <si>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</si>
  <si>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</si>
  <si>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</si>
  <si>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</si>
  <si>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</si>
  <si>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</si>
  <si>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</si>
  <si>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</si>
  <si>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</si>
  <si>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</si>
  <si>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</si>
  <si>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</si>
  <si>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</si>
  <si>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</si>
  <si>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</si>
  <si>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</si>
  <si>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</si>
  <si>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</si>
  <si>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</si>
  <si>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</si>
  <si>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</si>
  <si>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</si>
  <si>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</si>
  <si>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</si>
  <si>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</si>
  <si>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</si>
  <si>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</si>
  <si>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</si>
  <si>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</si>
  <si>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</si>
  <si>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</si>
  <si>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</si>
  <si>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</si>
  <si>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</si>
  <si>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</si>
  <si>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</si>
  <si>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</si>
  <si>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</si>
  <si>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</si>
  <si>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</si>
  <si>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</si>
  <si>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</si>
  <si>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</si>
  <si>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</si>
  <si>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</si>
  <si>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</si>
  <si>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</si>
  <si>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</si>
  <si>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</si>
  <si>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</si>
  <si>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</si>
  <si>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</si>
  <si>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</si>
  <si>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</si>
  <si>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</si>
  <si>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</si>
  <si>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</si>
  <si>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</si>
  <si>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</si>
  <si>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</si>
  <si>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</si>
  <si>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</si>
  <si>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</si>
  <si>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</si>
  <si>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</si>
  <si>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</si>
  <si>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</si>
  <si>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</si>
  <si>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</si>
  <si>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</si>
  <si>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</si>
  <si>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</si>
  <si>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</si>
  <si>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</si>
  <si>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</si>
  <si>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</si>
  <si>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</si>
  <si>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</si>
  <si>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</si>
  <si>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</si>
  <si>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</si>
  <si>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</si>
  <si>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</si>
  <si>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</si>
  <si>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</si>
  <si>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</si>
  <si>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</si>
  <si>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</si>
  <si>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</si>
  <si>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</si>
  <si>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</si>
  <si>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</si>
  <si>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</si>
  <si>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</si>
  <si>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</si>
  <si>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</si>
  <si>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</si>
  <si>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</si>
  <si>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</si>
  <si>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</si>
  <si>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</si>
  <si>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</si>
  <si>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</si>
  <si>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</si>
  <si>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</si>
  <si>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</si>
  <si>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</si>
  <si>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</si>
  <si>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</si>
  <si>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</si>
  <si>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</si>
  <si>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</si>
  <si>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</si>
  <si>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</si>
  <si>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</si>
  <si>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</si>
  <si>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</si>
  <si>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</si>
  <si>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</si>
  <si>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</si>
  <si>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</si>
  <si>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</si>
  <si>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</si>
  <si>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</si>
  <si>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</si>
  <si>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</si>
  <si>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</si>
  <si>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</si>
  <si>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</si>
  <si>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</si>
  <si>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</si>
  <si>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</si>
  <si>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</si>
  <si>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</si>
  <si>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</si>
  <si>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</si>
  <si>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</si>
  <si>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</si>
  <si>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</si>
  <si>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</si>
  <si>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</si>
  <si>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</si>
  <si>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</si>
  <si>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</si>
  <si>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</si>
  <si>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</si>
  <si>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</si>
  <si>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</si>
  <si>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</si>
  <si>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</si>
  <si>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</si>
  <si>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</si>
  <si>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</si>
  <si>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</si>
  <si>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</si>
  <si>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</si>
  <si>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</si>
  <si>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</si>
  <si>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</si>
  <si>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</si>
  <si>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</si>
  <si>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</si>
  <si>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</si>
  <si>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</si>
  <si>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</si>
  <si>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</si>
  <si>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</si>
  <si>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</si>
  <si>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</si>
  <si>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</si>
  <si>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</si>
  <si>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</si>
  <si>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</si>
  <si>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</si>
  <si>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</si>
  <si>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</si>
  <si>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</si>
  <si>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</si>
  <si>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</si>
  <si>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</si>
  <si>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</si>
  <si>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</si>
  <si>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</si>
  <si>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</si>
  <si>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</si>
  <si>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</si>
  <si>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</si>
  <si>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</si>
  <si>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</si>
  <si>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</si>
  <si>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</si>
  <si>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</si>
  <si>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</si>
  <si>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</si>
  <si>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</si>
  <si>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</si>
  <si>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</si>
  <si>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</si>
  <si>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</si>
  <si>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</si>
  <si>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</si>
  <si>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</si>
  <si>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</si>
  <si>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</si>
  <si>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</si>
  <si>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</si>
  <si>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</si>
  <si>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</si>
  <si>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</si>
  <si>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</si>
  <si>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</si>
  <si>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</si>
  <si>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</si>
  <si>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</si>
  <si>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</si>
  <si>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</si>
  <si>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</si>
  <si>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</si>
  <si>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</si>
  <si>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</si>
  <si>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</si>
  <si>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</si>
  <si>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</si>
  <si>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</si>
  <si>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</si>
  <si>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</si>
  <si>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</si>
  <si>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</si>
  <si>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</si>
  <si>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</si>
  <si>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</si>
  <si>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</si>
  <si>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</si>
  <si>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</si>
  <si>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</si>
  <si>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</si>
  <si>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</si>
  <si>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</si>
  <si>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</si>
  <si>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</si>
  <si>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</si>
  <si>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</si>
  <si>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</si>
  <si>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</si>
  <si>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</si>
  <si>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</si>
  <si>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</si>
  <si>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</si>
  <si>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</si>
  <si>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</si>
  <si>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</si>
  <si>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</si>
  <si>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</si>
  <si>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</si>
  <si>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</si>
  <si>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</si>
  <si>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</si>
  <si>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</si>
  <si>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</si>
  <si>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</si>
  <si>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</si>
  <si>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</si>
  <si>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</si>
  <si>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</si>
  <si>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</si>
  <si>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</si>
  <si>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</si>
  <si>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</si>
  <si>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</si>
  <si>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</si>
  <si>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</si>
  <si>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</si>
  <si>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</si>
  <si>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</si>
  <si>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</si>
  <si>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</si>
  <si>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</si>
  <si>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</si>
  <si>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</si>
  <si>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</si>
  <si>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</si>
  <si>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</si>
  <si>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</si>
  <si>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</si>
  <si>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</si>
  <si>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</si>
  <si>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</si>
  <si>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</si>
  <si>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</si>
  <si>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</si>
  <si>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</si>
  <si>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</si>
  <si>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</si>
  <si>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</si>
  <si>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</si>
  <si>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</si>
  <si>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</si>
  <si>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</si>
  <si>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</si>
  <si>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</si>
  <si>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</si>
  <si>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</si>
  <si>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</si>
  <si>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</si>
  <si>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</si>
  <si>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</si>
  <si>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</si>
  <si>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</si>
  <si>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</si>
  <si>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</si>
  <si>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</si>
  <si>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</si>
  <si>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</si>
  <si>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</si>
  <si>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</si>
  <si>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</si>
  <si>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</si>
  <si>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</si>
  <si>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</si>
  <si>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</si>
  <si>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</si>
  <si>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</si>
  <si>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</si>
  <si>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</si>
  <si>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</si>
  <si>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</si>
  <si>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</si>
  <si>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</si>
  <si>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</si>
  <si>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</si>
  <si>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</si>
  <si>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</si>
  <si>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</si>
  <si>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</si>
  <si>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</si>
  <si>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</si>
  <si>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</si>
  <si>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</si>
  <si>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</si>
  <si>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</si>
  <si>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</si>
  <si>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</si>
  <si>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</si>
  <si>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</si>
  <si>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</si>
  <si>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</si>
  <si>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</si>
  <si>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</si>
  <si>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</si>
  <si>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</si>
  <si>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</si>
  <si>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</si>
  <si>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</si>
  <si>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</si>
  <si>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</si>
  <si>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</si>
  <si>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</si>
  <si>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</si>
  <si>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</si>
  <si>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</si>
  <si>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</si>
  <si>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</si>
  <si>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</si>
  <si>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</si>
  <si>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</si>
  <si>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</si>
  <si>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</si>
  <si>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</si>
  <si>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</si>
  <si>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</si>
  <si>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</si>
  <si>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</si>
  <si>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</si>
  <si>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</si>
  <si>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</si>
  <si>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</si>
  <si>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</si>
  <si>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</si>
  <si>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</si>
  <si>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</si>
  <si>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</si>
  <si>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</si>
  <si>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</si>
  <si>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</si>
  <si>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</si>
  <si>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</si>
  <si>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</si>
  <si>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</si>
  <si>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</si>
  <si>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</si>
  <si>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</si>
  <si>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</si>
  <si>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</si>
  <si>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</si>
  <si>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</si>
  <si>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</si>
  <si>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</si>
  <si>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</si>
  <si>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</si>
  <si>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</si>
  <si>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</si>
  <si>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</si>
  <si>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</si>
  <si>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</si>
  <si>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</si>
  <si>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</si>
  <si>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</si>
  <si>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</si>
  <si>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</si>
  <si>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</si>
  <si>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</si>
  <si>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</si>
  <si>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</si>
  <si>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</si>
  <si>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</si>
  <si>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</si>
  <si>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</si>
  <si>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</si>
  <si>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</si>
  <si>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</si>
  <si>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</si>
  <si>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</si>
  <si>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</si>
  <si>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</si>
  <si>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</si>
  <si>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</si>
  <si>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</si>
  <si>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</si>
  <si>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</si>
  <si>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</si>
  <si>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</si>
  <si>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</si>
  <si>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</si>
  <si>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</si>
  <si>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</si>
  <si>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</si>
  <si>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</si>
  <si>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</si>
  <si>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</si>
  <si>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</si>
  <si>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</si>
  <si>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</si>
  <si>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</si>
  <si>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</si>
  <si>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</si>
  <si>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</si>
  <si>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</si>
  <si>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</si>
  <si>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</si>
  <si>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</si>
  <si>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</si>
  <si>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</si>
  <si>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</si>
  <si>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</si>
  <si>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</si>
  <si>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</si>
  <si>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</si>
  <si>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</si>
  <si>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</si>
  <si>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</si>
  <si>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</si>
  <si>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</si>
  <si>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</si>
  <si>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</si>
  <si>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</si>
  <si>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</si>
  <si>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</si>
  <si>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</si>
  <si>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</si>
  <si>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</si>
  <si>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</si>
  <si>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</si>
  <si>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</si>
  <si>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</si>
  <si>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</si>
  <si>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</si>
  <si>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</si>
  <si>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</si>
  <si>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</si>
  <si>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</si>
  <si>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</si>
  <si>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</si>
  <si>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</si>
  <si>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</si>
  <si>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</si>
  <si>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</si>
  <si>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</si>
  <si>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</si>
  <si>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</si>
  <si>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</si>
  <si>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</si>
  <si>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</si>
  <si>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</si>
  <si>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</si>
  <si>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</si>
  <si>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</si>
  <si>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</si>
  <si>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</si>
  <si>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</si>
  <si>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</si>
  <si>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</si>
  <si>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</si>
  <si>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</si>
  <si>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</si>
  <si>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</si>
  <si>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</si>
  <si>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</si>
  <si>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</si>
  <si>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</si>
  <si>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</si>
  <si>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</si>
  <si>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</si>
  <si>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</si>
  <si>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</si>
  <si>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</si>
  <si>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</si>
  <si>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</si>
  <si>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</si>
  <si>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</si>
  <si>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</si>
  <si>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</si>
  <si>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</si>
  <si>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</si>
  <si>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</si>
  <si>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</si>
  <si>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</si>
  <si>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</si>
  <si>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</si>
  <si>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</si>
  <si>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</si>
  <si>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</si>
  <si>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</si>
  <si>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</si>
  <si>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</si>
  <si>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</si>
  <si>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</si>
  <si>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</si>
  <si>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</si>
  <si>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</si>
  <si>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</si>
  <si>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</si>
  <si>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</si>
  <si>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</si>
  <si>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</si>
  <si>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</si>
  <si>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</si>
  <si>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</si>
  <si>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</si>
  <si>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</si>
  <si>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</si>
  <si>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</si>
  <si>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</si>
  <si>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</si>
  <si>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</si>
  <si>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</si>
  <si>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</si>
  <si>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</si>
  <si>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</si>
  <si>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</si>
  <si>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</si>
  <si>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</si>
  <si>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</si>
  <si>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</si>
  <si>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</si>
  <si>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</si>
  <si>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</si>
  <si>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</si>
  <si>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</si>
  <si>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</si>
  <si>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</si>
  <si>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</si>
  <si>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</si>
  <si>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</si>
  <si>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</si>
  <si>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</si>
  <si>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</si>
  <si>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</si>
  <si>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</si>
  <si>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</si>
  <si>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</si>
  <si>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</si>
  <si>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</si>
  <si>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</si>
  <si>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</si>
  <si>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</si>
  <si>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</si>
  <si>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</si>
  <si>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</si>
  <si>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</si>
  <si>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</si>
  <si>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</si>
  <si>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</si>
  <si>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</si>
  <si>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</si>
  <si>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</si>
  <si>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</si>
  <si>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</si>
  <si>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</si>
  <si>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</si>
  <si>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</si>
  <si>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</si>
  <si>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</si>
  <si>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</si>
  <si>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</si>
  <si>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</si>
  <si>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</si>
  <si>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</si>
  <si>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</si>
  <si>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</si>
  <si>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</si>
  <si>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</si>
  <si>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</si>
  <si>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</si>
  <si>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</si>
  <si>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</si>
  <si>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</si>
  <si>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</si>
  <si>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</si>
  <si>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</si>
  <si>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</si>
  <si>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</si>
  <si>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</si>
  <si>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</si>
  <si>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</si>
  <si>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</si>
  <si>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</si>
  <si>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</si>
  <si>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</si>
  <si>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</si>
  <si>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</si>
  <si>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</si>
  <si>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</si>
  <si>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</si>
  <si>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</si>
  <si>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</si>
  <si>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</si>
  <si>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</si>
  <si>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</si>
  <si>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</si>
  <si>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</si>
  <si>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</si>
  <si>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</si>
  <si>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</si>
  <si>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</si>
  <si>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</si>
  <si>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</si>
  <si>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</si>
  <si>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</si>
  <si>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</si>
  <si>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</si>
  <si>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</si>
  <si>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</si>
  <si>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</si>
  <si>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</si>
  <si>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</si>
  <si>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</si>
  <si>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</si>
  <si>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</si>
  <si>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</si>
  <si>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</si>
  <si>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</si>
  <si>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</si>
  <si>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</si>
  <si>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</si>
  <si>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</si>
  <si>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</si>
  <si>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</si>
  <si>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</si>
  <si>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</si>
  <si>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</si>
  <si>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</si>
  <si>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</si>
  <si>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</si>
  <si>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</si>
  <si>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</si>
  <si>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</si>
  <si>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</si>
  <si>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</si>
  <si>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</si>
  <si>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</si>
  <si>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</si>
  <si>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</si>
  <si>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</si>
  <si>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</si>
  <si>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</si>
  <si>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</si>
  <si>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</si>
  <si>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</si>
  <si>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</si>
  <si>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</si>
  <si>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</si>
  <si>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</si>
  <si>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</si>
  <si>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</si>
  <si>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</si>
  <si>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</si>
  <si>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</si>
  <si>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</si>
  <si>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</si>
  <si>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</si>
  <si>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</si>
  <si>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</si>
  <si>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</si>
  <si>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</si>
  <si>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</si>
  <si>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</si>
  <si>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</si>
  <si>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</si>
  <si>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</si>
  <si>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</si>
  <si>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</si>
  <si>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</si>
  <si>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</si>
  <si>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</si>
  <si>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</si>
  <si>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</si>
  <si>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</si>
  <si>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</si>
  <si>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</si>
  <si>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</si>
  <si>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</si>
  <si>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</si>
  <si>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</si>
  <si>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</si>
  <si>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</si>
  <si>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</si>
  <si>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</si>
  <si>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</si>
  <si>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</si>
  <si>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</si>
  <si>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</si>
  <si>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</si>
  <si>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</si>
  <si>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</si>
  <si>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</si>
  <si>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</si>
  <si>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</si>
  <si>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</si>
  <si>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</si>
  <si>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</si>
  <si>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</si>
  <si>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</si>
  <si>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</si>
  <si>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</si>
  <si>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</si>
  <si>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</si>
  <si>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</si>
  <si>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</si>
  <si>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</si>
  <si>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</si>
  <si>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</si>
  <si>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</si>
  <si>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</si>
  <si>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</si>
  <si>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</si>
  <si>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</si>
  <si>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</si>
  <si>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</si>
  <si>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</si>
  <si>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</si>
  <si>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</si>
  <si>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</si>
  <si>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</si>
  <si>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</si>
  <si>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</si>
  <si>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</si>
  <si>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</si>
  <si>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</si>
  <si>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</si>
  <si>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</si>
  <si>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</si>
  <si>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</si>
  <si>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</si>
  <si>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</si>
  <si>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</si>
  <si>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</si>
  <si>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</si>
  <si>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</si>
  <si>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</si>
  <si>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</si>
  <si>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</si>
  <si>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</si>
  <si>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</si>
  <si>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</si>
  <si>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</si>
  <si>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</si>
  <si>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</si>
  <si>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</si>
  <si>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</si>
  <si>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</si>
  <si>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</si>
  <si>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</si>
  <si>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</si>
  <si>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</si>
  <si>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</si>
  <si>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</si>
  <si>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</si>
  <si>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</si>
  <si>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</si>
  <si>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</si>
  <si>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</si>
  <si>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</si>
  <si>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</si>
  <si>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</si>
  <si>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</si>
  <si>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</si>
  <si>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</si>
  <si>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</si>
  <si>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</si>
  <si>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</si>
  <si>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</si>
  <si>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</si>
  <si>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</si>
  <si>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</si>
  <si>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</si>
  <si>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</si>
  <si>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</si>
  <si>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</si>
  <si>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</si>
  <si>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</si>
  <si>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</si>
  <si>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</si>
  <si>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</si>
  <si>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</si>
  <si>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</si>
  <si>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</si>
  <si>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</si>
  <si>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</si>
  <si>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</si>
  <si>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</si>
  <si>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</si>
  <si>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</si>
  <si>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</si>
  <si>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</si>
  <si>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</si>
  <si>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</si>
  <si>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</si>
  <si>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</si>
  <si>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</si>
  <si>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</si>
  <si>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</si>
  <si>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</si>
  <si>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</si>
  <si>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</si>
  <si>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</si>
  <si>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</si>
  <si>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</si>
  <si>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</si>
  <si>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</si>
  <si>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</si>
  <si>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</si>
  <si>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</si>
  <si>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</si>
  <si>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</si>
  <si>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</si>
  <si>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</si>
  <si>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</si>
  <si>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</si>
  <si>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</si>
  <si>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</si>
  <si>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</si>
  <si>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</si>
  <si>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</si>
  <si>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</si>
  <si>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</si>
  <si>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</si>
  <si>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</si>
  <si>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</si>
  <si>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</si>
  <si>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</si>
  <si>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</si>
  <si>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</si>
  <si>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</si>
  <si>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</si>
  <si>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</si>
  <si>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</si>
  <si>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</si>
  <si>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</si>
  <si>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</si>
  <si>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</si>
  <si>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</si>
  <si>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</si>
  <si>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</si>
  <si>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</si>
  <si>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</si>
  <si>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</si>
  <si>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</si>
  <si>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</si>
  <si>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</si>
  <si>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</si>
  <si>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</si>
  <si>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</si>
  <si>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</si>
  <si>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</si>
  <si>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</si>
  <si>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</si>
  <si>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</si>
  <si>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</si>
  <si>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</si>
  <si>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</si>
  <si>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</si>
  <si>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</si>
  <si>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</si>
  <si>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</si>
  <si>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</si>
  <si>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</si>
  <si>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</si>
  <si>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</si>
  <si>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</si>
  <si>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</si>
  <si>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</si>
  <si>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</si>
  <si>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</si>
  <si>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</si>
  <si>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</si>
  <si>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</si>
  <si>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</si>
  <si>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</si>
  <si>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</si>
  <si>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</si>
  <si>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</si>
  <si>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</si>
  <si>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</si>
  <si>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</si>
  <si>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</si>
  <si>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</si>
  <si>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</si>
  <si>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</si>
  <si>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</si>
  <si>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</si>
  <si>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</si>
  <si>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</si>
  <si>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</si>
  <si>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</si>
  <si>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</si>
  <si>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</si>
  <si>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</si>
  <si>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</si>
  <si>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</si>
  <si>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</si>
  <si>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</si>
  <si>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</si>
  <si>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</si>
  <si>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</si>
  <si>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</si>
  <si>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</si>
  <si>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</si>
  <si>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</si>
  <si>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</si>
  <si>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</si>
  <si>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</si>
  <si>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</si>
  <si>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</si>
  <si>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</si>
  <si>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</si>
  <si>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</si>
  <si>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</si>
  <si>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</si>
  <si>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</si>
  <si>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</si>
  <si>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</si>
  <si>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</si>
  <si>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</si>
  <si>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</si>
  <si>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</si>
  <si>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</si>
  <si>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</si>
  <si>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</si>
  <si>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</si>
  <si>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</si>
  <si>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</si>
  <si>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</si>
  <si>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</si>
  <si>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</si>
  <si>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</si>
  <si>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</si>
  <si>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</si>
  <si>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</si>
  <si>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</si>
  <si>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</si>
  <si>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</si>
  <si>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</si>
  <si>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</si>
  <si>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</si>
  <si>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</si>
  <si>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</si>
  <si>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</si>
  <si>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</si>
  <si>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</si>
  <si>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</si>
  <si>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</si>
  <si>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</si>
  <si>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</si>
  <si>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</si>
  <si>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</si>
  <si>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</si>
  <si>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</si>
  <si>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</si>
  <si>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</si>
  <si>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</si>
  <si>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</si>
  <si>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</si>
  <si>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</si>
  <si>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</si>
  <si>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</si>
  <si>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</si>
  <si>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</si>
  <si>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</si>
  <si>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</si>
  <si>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</si>
  <si>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</si>
  <si>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</si>
  <si>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</si>
  <si>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</si>
  <si>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</si>
  <si>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</si>
  <si>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</si>
  <si>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</si>
  <si>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</si>
  <si>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</si>
  <si>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</si>
  <si>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</si>
  <si>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</si>
  <si>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</si>
  <si>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</si>
  <si>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</si>
  <si>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</si>
  <si>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</si>
  <si>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</si>
  <si>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</si>
  <si>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</si>
  <si>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</si>
  <si>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</si>
  <si>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</si>
  <si>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</si>
  <si>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</si>
  <si>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</si>
  <si>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</si>
  <si>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</si>
  <si>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</si>
  <si>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</si>
  <si>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</si>
  <si>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</si>
  <si>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</si>
  <si>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</si>
  <si>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</si>
  <si>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</si>
  <si>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</si>
  <si>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</si>
  <si>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</si>
  <si>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</si>
  <si>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</si>
  <si>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</si>
  <si>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</si>
  <si>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</si>
  <si>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</si>
  <si>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</si>
  <si>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</si>
  <si>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</si>
  <si>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</si>
  <si>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</si>
  <si>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</si>
  <si>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</si>
  <si>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</si>
  <si>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</si>
  <si>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</si>
  <si>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</si>
  <si>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</si>
  <si>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</si>
  <si>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</si>
  <si>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</si>
  <si>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</si>
  <si>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</si>
  <si>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</si>
  <si>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</si>
  <si>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</si>
  <si>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</si>
  <si>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</si>
  <si>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</si>
  <si>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</si>
  <si>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</si>
  <si>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</si>
  <si>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</si>
  <si>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</si>
  <si>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</si>
  <si>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</si>
  <si>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</si>
  <si>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</si>
  <si>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</si>
  <si>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</si>
  <si>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</si>
  <si>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</si>
  <si>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</si>
  <si>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</si>
  <si>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</si>
  <si>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</si>
  <si>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</si>
  <si>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</si>
  <si>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</si>
  <si>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</si>
  <si>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</si>
  <si>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</si>
  <si>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</si>
  <si>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</si>
  <si>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</si>
  <si>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</si>
  <si>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</si>
  <si>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</si>
  <si>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</si>
  <si>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</si>
  <si>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</si>
  <si>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</si>
  <si>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</si>
  <si>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</si>
  <si>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</si>
  <si>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</si>
  <si>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</si>
  <si>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</si>
  <si>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</si>
  <si>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</si>
  <si>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</si>
  <si>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</si>
  <si>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</si>
  <si>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</si>
  <si>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</si>
  <si>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</si>
  <si>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</si>
  <si>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</si>
  <si>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</si>
  <si>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</si>
  <si>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</si>
  <si>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</si>
  <si>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</si>
  <si>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</si>
  <si>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</si>
  <si>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</si>
  <si>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</si>
  <si>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</si>
  <si>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</si>
  <si>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</si>
  <si>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</si>
  <si>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</si>
  <si>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</si>
  <si>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</si>
  <si>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</si>
  <si>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</si>
  <si>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</si>
  <si>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</si>
  <si>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</si>
  <si>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</si>
  <si>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</si>
  <si>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</si>
  <si>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</si>
  <si>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</si>
  <si>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</si>
  <si>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</si>
  <si>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</si>
  <si>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</si>
  <si>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</si>
  <si>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</si>
  <si>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</si>
  <si>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</si>
  <si>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</si>
  <si>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</si>
  <si>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</si>
  <si>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</si>
  <si>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</si>
  <si>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</si>
  <si>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</si>
  <si>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</si>
  <si>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</si>
  <si>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</si>
  <si>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</si>
  <si>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</si>
  <si>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</si>
  <si>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</si>
  <si>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</si>
  <si>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</si>
  <si>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</si>
  <si>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</si>
  <si>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</si>
  <si>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</si>
  <si>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</si>
  <si>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</si>
  <si>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</si>
  <si>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</si>
  <si>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</si>
  <si>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</si>
  <si>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</si>
  <si>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</si>
  <si>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</si>
  <si>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</si>
  <si>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</si>
  <si>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</si>
  <si>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</si>
  <si>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</si>
  <si>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</si>
  <si>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</si>
  <si>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</si>
  <si>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</si>
  <si>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</si>
  <si>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</si>
  <si>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</si>
  <si>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</si>
  <si>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</si>
  <si>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</si>
  <si>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</si>
  <si>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</si>
  <si>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</si>
  <si>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</si>
  <si>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</si>
  <si>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</si>
  <si>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</si>
  <si>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</si>
  <si>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</si>
  <si>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</si>
  <si>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</si>
  <si>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</si>
  <si>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</si>
  <si>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</si>
  <si>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</si>
  <si>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</si>
  <si>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</si>
  <si>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</si>
  <si>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</si>
  <si>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</si>
  <si>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</si>
  <si>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</si>
  <si>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</si>
  <si>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</si>
  <si>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</si>
  <si>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</si>
  <si>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</si>
  <si>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</si>
  <si>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</si>
  <si>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</si>
  <si>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</si>
  <si>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</si>
  <si>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</si>
  <si>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</si>
  <si>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</si>
  <si>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</si>
  <si>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</si>
  <si>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</si>
  <si>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</si>
  <si>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</si>
  <si>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</si>
  <si>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</si>
  <si>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</si>
  <si>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</si>
  <si>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</si>
  <si>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</si>
  <si>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</si>
  <si>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</si>
  <si>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</si>
  <si>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</si>
  <si>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</si>
  <si>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</si>
  <si>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</si>
  <si>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</si>
  <si>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</si>
  <si>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</si>
  <si>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</si>
  <si>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</si>
  <si>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</si>
  <si>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</si>
  <si>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</si>
  <si>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</si>
  <si>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</si>
  <si>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</si>
  <si>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</si>
  <si>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</si>
  <si>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</si>
  <si>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</si>
  <si>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</si>
  <si>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</si>
  <si>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</si>
  <si>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</si>
  <si>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</si>
  <si>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</si>
  <si>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</si>
  <si>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</si>
  <si>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</si>
  <si>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</si>
  <si>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</si>
  <si>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</si>
  <si>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</si>
  <si>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</si>
  <si>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</si>
  <si>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</si>
  <si>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</si>
  <si>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</si>
  <si>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</si>
  <si>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</si>
  <si>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</si>
  <si>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</si>
  <si>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</si>
  <si>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</si>
  <si>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</si>
  <si>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</si>
  <si>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</si>
  <si>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</si>
  <si>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</si>
  <si>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</si>
  <si>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</si>
  <si>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</si>
  <si>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</si>
  <si>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</si>
  <si>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</si>
  <si>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</si>
  <si>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</si>
  <si>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</si>
  <si>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</si>
  <si>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</si>
  <si>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</si>
  <si>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</si>
  <si>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</si>
  <si>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</si>
  <si>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</si>
  <si>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</si>
  <si>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</si>
  <si>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</si>
  <si>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</si>
  <si>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</si>
  <si>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</si>
  <si>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</si>
  <si>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</si>
  <si>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</si>
  <si>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</si>
  <si>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</si>
  <si>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</si>
  <si>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</si>
  <si>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</si>
  <si>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</si>
  <si>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</si>
  <si>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</si>
  <si>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</si>
  <si>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</si>
  <si>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</si>
  <si>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</si>
  <si>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</si>
  <si>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</si>
  <si>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</si>
  <si>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</si>
  <si>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</si>
  <si>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</si>
  <si>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</si>
  <si>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</si>
  <si>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</si>
  <si>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</si>
  <si>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</si>
  <si>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</si>
  <si>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</si>
  <si>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</si>
  <si>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</si>
  <si>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</si>
  <si>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</si>
  <si>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</si>
  <si>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</si>
  <si>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</si>
  <si>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</si>
  <si>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</si>
  <si>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</si>
  <si>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</si>
  <si>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</si>
  <si>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</si>
  <si>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</si>
  <si>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</si>
  <si>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</si>
  <si>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</si>
  <si>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</si>
  <si>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</si>
  <si>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</si>
  <si>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</si>
  <si>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</si>
  <si>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</si>
  <si>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</si>
  <si>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</si>
  <si>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</si>
  <si>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</si>
  <si>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</si>
  <si>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</si>
  <si>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</si>
  <si>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</si>
  <si>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</si>
  <si>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</si>
  <si>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</si>
  <si>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</si>
  <si>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</si>
  <si>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</si>
  <si>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</si>
  <si>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</si>
  <si>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</si>
  <si>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</si>
  <si>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</si>
  <si>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</si>
  <si>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</si>
  <si>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</si>
  <si>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</si>
  <si>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</si>
  <si>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</si>
  <si>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</si>
  <si>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</si>
  <si>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</si>
  <si>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</si>
  <si>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</si>
  <si>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</si>
  <si>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</si>
  <si>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</si>
  <si>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</si>
  <si>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</si>
  <si>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</si>
  <si>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</si>
  <si>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</si>
  <si>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</si>
  <si>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</si>
  <si>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</si>
  <si>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</si>
  <si>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</si>
  <si>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</si>
  <si>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</si>
  <si>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</si>
  <si>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</si>
  <si>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</si>
  <si>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</si>
  <si>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</si>
  <si>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</si>
  <si>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</si>
  <si>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</si>
  <si>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</si>
  <si>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</si>
  <si>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</si>
  <si>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</si>
  <si>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</si>
  <si>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</si>
  <si>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</si>
  <si>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</si>
  <si>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</si>
  <si>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</si>
  <si>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</si>
  <si>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</si>
  <si>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</si>
  <si>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</si>
  <si>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</si>
  <si>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</si>
  <si>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</si>
  <si>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</si>
  <si>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</si>
  <si>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</si>
  <si>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</si>
  <si>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</si>
  <si>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</si>
  <si>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</si>
  <si>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</si>
  <si>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</si>
  <si>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</si>
  <si>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</si>
  <si>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</si>
  <si>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</si>
  <si>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</si>
  <si>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</si>
  <si>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</si>
  <si>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</si>
  <si>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</si>
  <si>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</si>
  <si>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</si>
  <si>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</si>
  <si>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</si>
  <si>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</si>
  <si>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</si>
  <si>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</si>
  <si>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</si>
  <si>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</si>
  <si>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</si>
  <si>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</si>
  <si>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</si>
  <si>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</si>
  <si>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</si>
  <si>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</si>
  <si>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</si>
  <si>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</si>
  <si>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</si>
  <si>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</si>
  <si>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</si>
  <si>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</si>
  <si>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</si>
  <si>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</si>
  <si>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</si>
  <si>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</si>
  <si>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</si>
  <si>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</si>
  <si>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</si>
  <si>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</si>
  <si>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</si>
  <si>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</si>
  <si>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</si>
  <si>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</si>
  <si>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</si>
  <si>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</si>
  <si>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</si>
  <si>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</si>
  <si>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</si>
  <si>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</si>
  <si>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</si>
  <si>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</si>
  <si>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</si>
  <si>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</si>
  <si>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</si>
  <si>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</si>
  <si>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</si>
  <si>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</si>
  <si>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</si>
  <si>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</si>
  <si>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</si>
  <si>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</si>
  <si>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</si>
  <si>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</si>
  <si>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</si>
  <si>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</si>
  <si>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</si>
  <si>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</si>
  <si>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</si>
  <si>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</si>
  <si>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</si>
  <si>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</si>
  <si>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</si>
  <si>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</si>
  <si>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</si>
  <si>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</si>
  <si>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</si>
  <si>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</si>
  <si>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</si>
  <si>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</si>
  <si>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</si>
  <si>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</si>
  <si>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</si>
  <si>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</si>
  <si>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</si>
  <si>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</si>
  <si>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</si>
  <si>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</si>
  <si>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</si>
  <si>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</si>
  <si>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</si>
  <si>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</si>
  <si>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</si>
  <si>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</si>
  <si>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</si>
  <si>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</si>
  <si>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</si>
  <si>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</si>
  <si>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</si>
  <si>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</si>
  <si>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</si>
  <si>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</si>
  <si>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</si>
  <si>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</si>
  <si>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</si>
  <si>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</si>
  <si>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</si>
  <si>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</si>
  <si>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</si>
  <si>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</si>
  <si>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</si>
  <si>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</si>
  <si>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</si>
  <si>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</si>
  <si>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</si>
  <si>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</si>
  <si>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</si>
  <si>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</si>
  <si>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</si>
  <si>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</si>
  <si>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</si>
  <si>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</si>
  <si>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</si>
  <si>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</si>
  <si>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</si>
  <si>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</si>
  <si>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</si>
  <si>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</si>
  <si>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</si>
  <si>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</si>
  <si>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</si>
  <si>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</si>
  <si>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</si>
  <si>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</si>
  <si>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</si>
  <si>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</si>
  <si>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</si>
  <si>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</si>
  <si>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</si>
  <si>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</si>
  <si>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</si>
  <si>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</si>
  <si>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</si>
  <si>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</si>
  <si>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</si>
  <si>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</si>
  <si>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</si>
  <si>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</si>
  <si>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</si>
  <si>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</si>
  <si>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</si>
  <si>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</si>
  <si>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</si>
  <si>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</si>
  <si>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</si>
  <si>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</si>
  <si>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</si>
  <si>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</si>
  <si>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</si>
  <si>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</si>
  <si>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</si>
  <si>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</si>
  <si>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</si>
  <si>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</si>
  <si>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</si>
  <si>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</si>
  <si>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</si>
  <si>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</si>
  <si>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</si>
  <si>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</si>
  <si>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</si>
  <si>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</si>
  <si>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</si>
  <si>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</si>
  <si>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</si>
  <si>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</si>
  <si>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</si>
  <si>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</si>
  <si>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</si>
  <si>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</si>
  <si>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</si>
  <si>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</si>
  <si>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</si>
  <si>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</si>
  <si>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</si>
  <si>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</si>
  <si>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</si>
  <si>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</si>
  <si>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</si>
  <si>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</si>
  <si>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</si>
  <si>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</si>
  <si>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</si>
  <si>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</si>
  <si>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</si>
  <si>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</si>
  <si>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</si>
  <si>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</si>
  <si>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</si>
  <si>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</si>
  <si>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</si>
  <si>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</si>
  <si>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</si>
  <si>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</si>
  <si>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</si>
  <si>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</si>
  <si>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</si>
  <si>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</si>
  <si>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</si>
  <si>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</si>
  <si>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</si>
  <si>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</si>
  <si>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</si>
  <si>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</si>
  <si>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</si>
  <si>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</si>
  <si>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</si>
  <si>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</si>
  <si>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</si>
  <si>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</si>
  <si>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</si>
  <si>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</si>
  <si>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</si>
  <si>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</si>
  <si>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</si>
  <si>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</si>
  <si>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</si>
  <si>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</si>
  <si>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</si>
  <si>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</si>
  <si>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</si>
  <si>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</si>
  <si>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</si>
  <si>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</si>
  <si>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</si>
  <si>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</si>
  <si>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</si>
  <si>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</si>
  <si>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</si>
  <si>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</si>
  <si>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</si>
  <si>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</si>
  <si>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</si>
  <si>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</si>
  <si>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</si>
  <si>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</si>
  <si>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</si>
  <si>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</si>
  <si>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</si>
  <si>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</si>
  <si>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</si>
  <si>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</si>
  <si>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</si>
  <si>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</si>
  <si>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</si>
  <si>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</si>
  <si>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</si>
  <si>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</si>
  <si>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</si>
  <si>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</si>
  <si>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</si>
  <si>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</si>
  <si>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</si>
  <si>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</si>
  <si>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</si>
  <si>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</si>
  <si>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</si>
  <si>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</si>
  <si>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</si>
  <si>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</si>
  <si>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</si>
  <si>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</si>
  <si>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</si>
  <si>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</si>
  <si>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</si>
  <si>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</si>
  <si>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</si>
  <si>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</si>
  <si>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</si>
  <si>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</si>
  <si>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</si>
  <si>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</si>
  <si>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</si>
  <si>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</si>
  <si>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</si>
  <si>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</si>
  <si>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</si>
  <si>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</si>
  <si>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</si>
  <si>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</si>
  <si>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</si>
  <si>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</si>
  <si>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</si>
  <si>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</si>
  <si>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</si>
  <si>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</si>
  <si>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</si>
  <si>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</si>
  <si>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</si>
  <si>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</si>
  <si>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</si>
  <si>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</si>
  <si>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</si>
  <si>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</si>
  <si>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</si>
  <si>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</si>
  <si>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</si>
  <si>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</si>
  <si>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</si>
  <si>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</si>
  <si>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</si>
  <si>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</si>
  <si>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</si>
  <si>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</si>
  <si>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</si>
  <si>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</si>
  <si>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</si>
  <si>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</si>
  <si>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</si>
  <si>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</si>
  <si>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</si>
  <si>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</si>
  <si>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</si>
  <si>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</si>
  <si>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</si>
  <si>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</si>
  <si>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</si>
  <si>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</si>
  <si>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</si>
  <si>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</si>
  <si>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</si>
  <si>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</si>
  <si>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</si>
  <si>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</si>
  <si>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</si>
  <si>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</si>
  <si>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</si>
  <si>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</si>
  <si>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</si>
  <si>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</si>
  <si>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</si>
  <si>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</si>
  <si>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</si>
  <si>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</si>
  <si>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</si>
  <si>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</si>
  <si>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</si>
  <si>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</si>
  <si>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</si>
  <si>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</si>
  <si>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</si>
  <si>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</si>
  <si>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</si>
  <si>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</si>
  <si>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</si>
  <si>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</si>
  <si>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</si>
  <si>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</si>
  <si>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</si>
  <si>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</si>
  <si>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</si>
  <si>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</si>
  <si>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</si>
  <si>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</si>
  <si>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</si>
  <si>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</si>
  <si>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</si>
  <si>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</si>
  <si>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</si>
  <si>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</si>
  <si>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</si>
  <si>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</si>
  <si>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</si>
  <si>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</si>
  <si>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</si>
  <si>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</si>
  <si>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</si>
  <si>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</si>
  <si>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</si>
  <si>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</si>
  <si>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</si>
  <si>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</si>
  <si>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</si>
  <si>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</si>
  <si>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</si>
  <si>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</si>
  <si>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</si>
  <si>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</si>
  <si>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</si>
  <si>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</si>
  <si>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</si>
  <si>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</si>
  <si>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</si>
  <si>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</si>
  <si>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</si>
  <si>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</si>
  <si>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</si>
  <si>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</si>
  <si>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</si>
  <si>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</si>
  <si>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</si>
  <si>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</si>
  <si>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</si>
  <si>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</si>
  <si>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</si>
  <si>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</si>
  <si>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</si>
  <si>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</si>
  <si>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</si>
  <si>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</si>
  <si>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</si>
  <si>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</si>
  <si>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</si>
  <si>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</si>
  <si>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</si>
  <si>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</si>
  <si>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</si>
  <si>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</si>
  <si>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</si>
  <si>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</si>
  <si>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</si>
  <si>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</si>
  <si>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</si>
  <si>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</si>
  <si>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</si>
  <si>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</si>
  <si>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</si>
  <si>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</si>
  <si>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</si>
  <si>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</si>
  <si>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</si>
  <si>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</si>
  <si>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</si>
  <si>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</si>
  <si>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</si>
  <si>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</si>
  <si>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</si>
  <si>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</si>
  <si>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</si>
  <si>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</si>
  <si>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</si>
  <si>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</si>
  <si>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</si>
  <si>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</si>
  <si>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</si>
  <si>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</si>
  <si>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</si>
  <si>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</si>
  <si>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</si>
  <si>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</si>
  <si>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</si>
  <si>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</si>
  <si>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</si>
  <si>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</si>
  <si>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</si>
  <si>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</si>
  <si>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</si>
  <si>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</si>
  <si>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</si>
  <si>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</si>
  <si>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</si>
  <si>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</si>
  <si>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</si>
  <si>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</si>
  <si>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</si>
  <si>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</si>
  <si>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</si>
  <si>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</si>
  <si>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</si>
  <si>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</si>
  <si>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</si>
  <si>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</si>
  <si>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</si>
  <si>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</si>
  <si>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</si>
  <si>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</si>
  <si>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</si>
  <si>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</si>
  <si>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</si>
  <si>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</si>
  <si>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</si>
  <si>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</si>
  <si>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</si>
  <si>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</si>
  <si>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</si>
  <si>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</si>
  <si>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</si>
  <si>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</si>
  <si>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</si>
  <si>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</si>
  <si>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</si>
  <si>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</si>
  <si>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</si>
  <si>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</si>
  <si>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</si>
  <si>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</si>
  <si>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</si>
  <si>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</si>
  <si>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</si>
  <si>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</si>
  <si>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</si>
  <si>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</si>
  <si>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</si>
  <si>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</si>
  <si>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</si>
  <si>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</si>
  <si>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</si>
  <si>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</si>
  <si>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</si>
  <si>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</si>
  <si>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</si>
  <si>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</si>
  <si>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</si>
  <si>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</si>
  <si>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</si>
  <si>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</si>
  <si>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</si>
  <si>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</si>
  <si>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</si>
  <si>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</si>
  <si>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</si>
  <si>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</si>
  <si>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</si>
  <si>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</si>
  <si>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</si>
  <si>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</si>
  <si>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</si>
  <si>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</si>
  <si>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</si>
  <si>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</si>
  <si>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</si>
  <si>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</si>
  <si>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</si>
  <si>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</si>
  <si>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</si>
  <si>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</si>
  <si>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</si>
  <si>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</si>
  <si>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</si>
  <si>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</si>
  <si>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</si>
  <si>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</si>
  <si>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</si>
  <si>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</si>
  <si>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</si>
  <si>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</si>
  <si>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</si>
  <si>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</si>
  <si>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</si>
  <si>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</si>
  <si>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</si>
  <si>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</si>
  <si>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</si>
  <si>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</si>
  <si>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</si>
  <si>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</si>
  <si>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</si>
  <si>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</si>
  <si>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</si>
  <si>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</si>
  <si>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</si>
  <si>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</si>
  <si>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</si>
  <si>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</si>
  <si>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</si>
  <si>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</si>
  <si>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</si>
  <si>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</si>
  <si>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</si>
  <si>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</si>
  <si>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</si>
  <si>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</si>
  <si>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</si>
  <si>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</si>
  <si>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</si>
  <si>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</si>
  <si>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</si>
  <si>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</si>
  <si>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</si>
  <si>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</si>
  <si>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</si>
  <si>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</si>
  <si>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</si>
  <si>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</si>
  <si>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</si>
  <si>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</si>
  <si>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</si>
  <si>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</si>
  <si>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</si>
  <si>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</si>
  <si>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</si>
  <si>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</si>
  <si>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</si>
  <si>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</si>
  <si>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</si>
  <si>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</si>
  <si>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</si>
  <si>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</si>
  <si>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</si>
  <si>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</si>
  <si>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</si>
  <si>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</si>
  <si>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</si>
  <si>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</si>
  <si>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</si>
  <si>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</si>
  <si>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</si>
  <si>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</si>
  <si>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</si>
  <si>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</si>
  <si>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</si>
  <si>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</si>
  <si>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</si>
  <si>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</si>
  <si>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</si>
  <si>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</si>
  <si>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</si>
  <si>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</si>
  <si>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</si>
  <si>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</si>
  <si>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</si>
  <si>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</si>
  <si>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</si>
  <si>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</si>
  <si>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</si>
  <si>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</si>
  <si>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</si>
  <si>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</si>
  <si>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</si>
  <si>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</si>
  <si>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</si>
  <si>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</si>
  <si>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</si>
  <si>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</si>
  <si>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</si>
  <si>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</si>
  <si>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</si>
  <si>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</si>
  <si>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</si>
  <si>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</si>
  <si>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</si>
  <si>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</si>
  <si>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</si>
  <si>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</si>
  <si>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</si>
  <si>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</si>
  <si>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</si>
  <si>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</si>
  <si>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</si>
  <si>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</si>
  <si>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</si>
  <si>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</si>
  <si>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</si>
  <si>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</si>
  <si>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</si>
  <si>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</si>
  <si>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</si>
  <si>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</si>
  <si>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</si>
  <si>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</si>
  <si>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</si>
  <si>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</si>
  <si>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</si>
  <si>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</si>
  <si>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</si>
  <si>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</si>
  <si>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</si>
  <si>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</si>
  <si>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</si>
  <si>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</si>
  <si>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</si>
  <si>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</si>
  <si>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</si>
  <si>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</si>
  <si>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</si>
  <si>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</si>
  <si>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</si>
  <si>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</si>
  <si>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</si>
  <si>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</si>
  <si>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</si>
  <si>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</si>
  <si>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</si>
  <si>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</si>
  <si>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</si>
  <si>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</si>
  <si>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</si>
  <si>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</si>
  <si>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</si>
  <si>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</si>
  <si>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</si>
  <si>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</si>
  <si>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</si>
  <si>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</si>
  <si>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</si>
  <si>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</si>
  <si>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</si>
  <si>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</si>
  <si>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</si>
  <si>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</si>
  <si>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</si>
  <si>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</si>
  <si>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</si>
  <si>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</si>
  <si>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</si>
  <si>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</si>
  <si>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</si>
  <si>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</si>
  <si>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</si>
  <si>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</si>
  <si>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</si>
  <si>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</si>
  <si>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</si>
  <si>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</si>
  <si>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</si>
  <si>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</si>
  <si>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</si>
  <si>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</si>
  <si>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</si>
  <si>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</si>
  <si>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</si>
  <si>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</si>
  <si>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</si>
  <si>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</si>
  <si>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</si>
  <si>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</si>
  <si>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</si>
  <si>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</si>
  <si>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</si>
  <si>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</si>
  <si>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</si>
  <si>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</si>
  <si>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</si>
  <si>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</si>
  <si>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</si>
  <si>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</si>
  <si>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</si>
  <si>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</si>
  <si>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</si>
  <si>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</si>
  <si>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</si>
  <si>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</si>
  <si>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</si>
  <si>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</si>
  <si>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</si>
  <si>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</si>
  <si>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</si>
  <si>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</si>
  <si>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</si>
  <si>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</si>
  <si>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</si>
  <si>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</si>
  <si>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</si>
  <si>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</si>
  <si>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</si>
  <si>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</si>
  <si>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</si>
  <si>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</si>
  <si>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</si>
  <si>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</si>
  <si>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</si>
  <si>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</si>
  <si>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</si>
  <si>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</si>
  <si>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</si>
  <si>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</si>
  <si>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</si>
  <si>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</si>
  <si>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</si>
  <si>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</si>
  <si>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</si>
  <si>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</si>
  <si>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</si>
  <si>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</si>
  <si>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</si>
  <si>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</si>
  <si>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</si>
  <si>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</si>
  <si>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</si>
  <si>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</si>
  <si>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</si>
  <si>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</si>
  <si>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</si>
  <si>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</si>
  <si>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</si>
  <si>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</si>
  <si>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</si>
  <si>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</si>
  <si>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</si>
  <si>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</si>
  <si>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</si>
  <si>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</si>
  <si>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</si>
  <si>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</si>
  <si>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</si>
  <si>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</si>
  <si>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</si>
  <si>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</si>
  <si>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</si>
  <si>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</si>
  <si>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</si>
  <si>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</si>
  <si>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</si>
  <si>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</si>
  <si>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</si>
  <si>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</si>
  <si>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</si>
  <si>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</si>
  <si>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</si>
  <si>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</si>
  <si>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</si>
  <si>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</si>
  <si>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</si>
  <si>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</si>
  <si>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</si>
  <si>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</si>
  <si>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</si>
  <si>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</si>
  <si>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</si>
  <si>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</si>
  <si>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</si>
  <si>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</si>
  <si>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</si>
  <si>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</si>
  <si>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</si>
  <si>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</si>
  <si>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</si>
  <si>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</si>
  <si>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</si>
  <si>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</si>
  <si>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</si>
  <si>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</si>
  <si>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</si>
  <si>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</si>
  <si>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</si>
  <si>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</si>
  <si>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</si>
  <si>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</si>
  <si>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</si>
  <si>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</si>
  <si>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</si>
  <si>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</si>
  <si>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</si>
  <si>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</si>
  <si>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</si>
  <si>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</si>
  <si>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</si>
  <si>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</si>
  <si>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</si>
  <si>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</si>
  <si>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</si>
  <si>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</si>
  <si>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</si>
  <si>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</si>
  <si>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</si>
  <si>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</si>
  <si>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</si>
  <si>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</si>
  <si>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</si>
  <si>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</si>
  <si>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</si>
  <si>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</si>
  <si>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</si>
  <si>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</si>
  <si>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</si>
  <si>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</si>
  <si>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</si>
  <si>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</si>
  <si>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</si>
  <si>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</si>
  <si>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</si>
  <si>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</si>
  <si>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</si>
  <si>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</si>
  <si>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</si>
  <si>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</si>
  <si>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</si>
  <si>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</si>
  <si>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</si>
  <si>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</si>
  <si>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</si>
  <si>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</si>
  <si>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</si>
  <si>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</si>
  <si>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</si>
  <si>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</si>
  <si>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</si>
  <si>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</si>
  <si>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</si>
  <si>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</si>
  <si>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</si>
  <si>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</si>
  <si>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</si>
  <si>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</si>
  <si>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</si>
  <si>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</si>
  <si>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</si>
  <si>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</si>
  <si>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</si>
  <si>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</si>
  <si>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</si>
  <si>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</si>
  <si>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</si>
  <si>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</si>
  <si>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</si>
  <si>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</si>
  <si>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</si>
  <si>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</si>
  <si>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</si>
  <si>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</si>
  <si>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</si>
  <si>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</si>
  <si>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</si>
  <si>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</si>
  <si>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</si>
  <si>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</si>
  <si>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</si>
  <si>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</si>
  <si>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</si>
  <si>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</si>
  <si>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</si>
  <si>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</si>
  <si>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</si>
  <si>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</si>
  <si>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</si>
  <si>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</si>
  <si>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</si>
  <si>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</si>
  <si>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</si>
  <si>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</si>
  <si>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</si>
  <si>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</si>
  <si>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</si>
  <si>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</si>
  <si>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</si>
  <si>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</si>
  <si>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</si>
  <si>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</si>
  <si>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</si>
  <si>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</si>
  <si>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</si>
  <si>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</si>
  <si>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</si>
  <si>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</si>
  <si>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</si>
  <si>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</si>
  <si>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</si>
  <si>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</si>
  <si>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</si>
  <si>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</si>
  <si>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</si>
  <si>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</si>
  <si>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</si>
  <si>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</si>
  <si>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</si>
  <si>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</si>
  <si>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</si>
  <si>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</si>
  <si>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</si>
  <si>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</si>
  <si>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</si>
  <si>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</si>
  <si>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</si>
  <si>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</si>
  <si>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</si>
  <si>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</si>
  <si>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</si>
  <si>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</si>
  <si>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</si>
  <si>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</si>
  <si>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</si>
  <si>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</si>
  <si>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</si>
  <si>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</si>
  <si>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</si>
  <si>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</si>
  <si>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</si>
  <si>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</si>
  <si>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</si>
  <si>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</si>
  <si>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</si>
  <si>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</si>
  <si>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</si>
  <si>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</si>
  <si>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</si>
  <si>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</si>
  <si>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</si>
  <si>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</si>
  <si>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</si>
  <si>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</si>
  <si>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</si>
  <si>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</si>
  <si>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</si>
  <si>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</si>
  <si>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</si>
  <si>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</si>
  <si>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</si>
  <si>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</si>
  <si>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</si>
  <si>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</si>
  <si>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</si>
  <si>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</si>
  <si>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</si>
  <si>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</si>
  <si>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</si>
  <si>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</si>
  <si>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</si>
  <si>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</si>
  <si>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</si>
  <si>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</si>
  <si>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</si>
  <si>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</si>
  <si>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</si>
  <si>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</si>
  <si>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</si>
  <si>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</si>
  <si>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</si>
  <si>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</si>
  <si>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</si>
  <si>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</si>
  <si>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</si>
  <si>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</si>
  <si>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</si>
  <si>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</si>
  <si>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</si>
  <si>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</si>
  <si>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</si>
  <si>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</si>
  <si>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</si>
  <si>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</si>
  <si>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</si>
  <si>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</si>
  <si>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</si>
  <si>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</si>
  <si>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</si>
  <si>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</si>
  <si>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</si>
  <si>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</si>
  <si>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</si>
  <si>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</si>
  <si>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</si>
  <si>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</si>
  <si>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</si>
  <si>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</si>
  <si>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</si>
  <si>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</si>
  <si>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</si>
  <si>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</si>
  <si>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</si>
  <si>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</si>
  <si>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</si>
  <si>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</si>
  <si>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</si>
  <si>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</si>
  <si>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</si>
  <si>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</si>
  <si>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</si>
  <si>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</si>
  <si>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</si>
  <si>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</si>
  <si>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</si>
  <si>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</si>
  <si>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</si>
  <si>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</si>
  <si>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</si>
  <si>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</si>
  <si>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</si>
  <si>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</si>
  <si>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</si>
  <si>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</si>
  <si>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</si>
  <si>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</si>
  <si>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</si>
  <si>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</si>
  <si>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</si>
  <si>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</si>
  <si>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</si>
  <si>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</si>
  <si>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</si>
  <si>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</si>
  <si>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</si>
  <si>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</si>
  <si>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</si>
  <si>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</si>
  <si>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</si>
  <si>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</si>
  <si>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</si>
  <si>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</si>
  <si>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</si>
  <si>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</si>
  <si>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</si>
  <si>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</si>
  <si>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</si>
  <si>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</si>
  <si>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</si>
  <si>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</si>
  <si>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</si>
  <si>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</si>
  <si>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</si>
  <si>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</si>
  <si>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</si>
  <si>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</si>
  <si>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</si>
  <si>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</si>
  <si>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</si>
  <si>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</si>
  <si>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</si>
  <si>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</si>
  <si>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</si>
  <si>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</si>
  <si>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</si>
  <si>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</si>
  <si>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</si>
  <si>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</si>
  <si>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</si>
  <si>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</si>
  <si>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</si>
  <si>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</si>
  <si>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</si>
  <si>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</si>
  <si>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</si>
  <si>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</si>
  <si>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</si>
  <si>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</si>
  <si>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</si>
  <si>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</si>
  <si>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</si>
  <si>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</si>
  <si>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</si>
  <si>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</si>
  <si>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</si>
  <si>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</si>
  <si>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</si>
  <si>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</si>
  <si>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</si>
  <si>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</si>
  <si>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</si>
  <si>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</si>
  <si>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</si>
  <si>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</si>
  <si>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</si>
  <si>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</si>
  <si>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</si>
  <si>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</si>
  <si>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</si>
  <si>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</si>
  <si>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</si>
  <si>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</si>
  <si>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</si>
  <si>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</si>
  <si>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</si>
  <si>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</si>
  <si>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</si>
  <si>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</si>
  <si>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</si>
  <si>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</si>
  <si>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</si>
  <si>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</si>
  <si>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</si>
  <si>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</si>
  <si>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</si>
  <si>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</si>
  <si>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</si>
  <si>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</si>
  <si>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</si>
  <si>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</si>
  <si>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</si>
  <si>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</si>
  <si>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</si>
  <si>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</si>
  <si>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</si>
  <si>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</si>
  <si>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</si>
  <si>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</si>
  <si>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</si>
  <si>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</si>
  <si>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</si>
  <si>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</si>
  <si>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</si>
  <si>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</si>
  <si>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</si>
  <si>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</si>
  <si>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</si>
  <si>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</si>
  <si>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</si>
  <si>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</si>
  <si>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</si>
  <si>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</si>
  <si>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</si>
  <si>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</si>
  <si>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</si>
  <si>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</si>
  <si>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</si>
  <si>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</si>
  <si>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</si>
  <si>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</si>
  <si>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</si>
  <si>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</si>
  <si>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</si>
  <si>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</si>
  <si>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</si>
  <si>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</si>
  <si>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</si>
  <si>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</si>
  <si>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</si>
  <si>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</si>
  <si>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</si>
  <si>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</si>
  <si>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</si>
  <si>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</si>
  <si>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</si>
  <si>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</si>
  <si>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</si>
  <si>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</si>
  <si>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</si>
  <si>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</si>
  <si>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</si>
  <si>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</si>
  <si>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</si>
  <si>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</si>
  <si>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</si>
  <si>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</si>
  <si>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</si>
  <si>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</si>
  <si>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</si>
  <si>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</si>
  <si>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</si>
  <si>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</si>
  <si>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</si>
  <si>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</si>
  <si>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</si>
  <si>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</si>
  <si>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</si>
  <si>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</si>
  <si>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</si>
  <si>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</si>
  <si>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</si>
  <si>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</si>
  <si>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</si>
  <si>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</si>
  <si>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</si>
  <si>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</si>
  <si>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</si>
  <si>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</si>
  <si>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</si>
  <si>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</si>
  <si>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</si>
  <si>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</si>
  <si>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</si>
  <si>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</si>
  <si>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</si>
  <si>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</si>
  <si>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</si>
  <si>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</si>
  <si>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</si>
  <si>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</si>
  <si>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</si>
  <si>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</si>
  <si>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</si>
  <si>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</si>
  <si>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</si>
  <si>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</si>
  <si>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</si>
  <si>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</si>
  <si>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</si>
  <si>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</si>
  <si>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</si>
  <si>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</si>
  <si>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</si>
  <si>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</si>
  <si>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</si>
  <si>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</si>
  <si>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</si>
  <si>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</si>
  <si>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</si>
  <si>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</si>
  <si>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</si>
  <si>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</si>
  <si>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</si>
  <si>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</si>
  <si>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</si>
  <si>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</si>
  <si>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</si>
  <si>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</si>
  <si>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</si>
  <si>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</si>
  <si>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</si>
  <si>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</si>
  <si>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</si>
  <si>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</si>
  <si>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</si>
  <si>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</si>
  <si>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</si>
  <si>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</si>
  <si>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</si>
  <si>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</si>
  <si>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</si>
  <si>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</si>
  <si>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</si>
  <si>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</si>
  <si>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</si>
  <si>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</si>
  <si>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</si>
  <si>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</si>
  <si>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</si>
  <si>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</si>
  <si>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</si>
  <si>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</si>
  <si>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</si>
  <si>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</si>
  <si>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</si>
  <si>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</si>
  <si>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</si>
  <si>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</si>
  <si>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</si>
  <si>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</si>
  <si>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</si>
  <si>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</si>
  <si>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</si>
  <si>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</si>
  <si>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</si>
  <si>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</si>
  <si>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</si>
  <si>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</si>
  <si>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</si>
  <si>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</si>
  <si>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</si>
  <si>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</si>
  <si>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</si>
  <si>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</si>
  <si>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</si>
  <si>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</si>
  <si>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</si>
  <si>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</si>
  <si>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</si>
  <si>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</si>
  <si>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</si>
  <si>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</si>
  <si>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</si>
  <si>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</si>
  <si>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</si>
  <si>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</si>
  <si>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</si>
  <si>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</si>
  <si>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</si>
  <si>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</si>
  <si>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</si>
  <si>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</si>
  <si>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</si>
  <si>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</si>
  <si>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</si>
  <si>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</si>
  <si>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</si>
  <si>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</si>
  <si>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</si>
  <si>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</si>
  <si>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</si>
  <si>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</si>
  <si>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</si>
  <si>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</si>
  <si>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</si>
  <si>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</si>
  <si>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</si>
  <si>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</si>
  <si>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</si>
  <si>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</si>
  <si>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</si>
  <si>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</si>
  <si>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</si>
  <si>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</si>
  <si>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</si>
  <si>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</si>
  <si>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</si>
  <si>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</si>
  <si>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</si>
  <si>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</si>
  <si>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</si>
  <si>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</si>
  <si>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</si>
  <si>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</si>
  <si>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</si>
  <si>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</si>
  <si>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</si>
  <si>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</si>
  <si>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</si>
  <si>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</si>
  <si>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</si>
  <si>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</si>
  <si>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</si>
  <si>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</si>
  <si>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</si>
  <si>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</si>
  <si>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</si>
  <si>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</si>
  <si>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</si>
  <si>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</si>
  <si>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</si>
  <si>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</si>
  <si>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</si>
  <si>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</si>
  <si>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</si>
  <si>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</si>
  <si>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</si>
  <si>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</si>
  <si>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</si>
  <si>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</si>
  <si>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</si>
  <si>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</si>
  <si>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</si>
  <si>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</si>
  <si>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</si>
  <si>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</si>
  <si>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</si>
  <si>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</si>
  <si>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</si>
  <si>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</si>
  <si>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</si>
  <si>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</si>
  <si>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</si>
  <si>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</si>
  <si>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</si>
  <si>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</si>
  <si>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</si>
  <si>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</si>
  <si>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</si>
  <si>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</si>
  <si>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</si>
  <si>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</si>
  <si>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</si>
  <si>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</si>
  <si>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</si>
  <si>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</si>
  <si>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</si>
  <si>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</si>
  <si>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</si>
  <si>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</si>
  <si>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</si>
  <si>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</si>
  <si>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</si>
  <si>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</si>
  <si>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</si>
  <si>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</si>
  <si>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</si>
  <si>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</si>
  <si>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</si>
  <si>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</si>
  <si>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</si>
  <si>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</si>
  <si>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</si>
  <si>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</si>
  <si>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</si>
  <si>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</si>
  <si>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</si>
  <si>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</si>
  <si>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</si>
  <si>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</si>
  <si>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</si>
  <si>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</si>
  <si>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</si>
  <si>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</si>
  <si>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</si>
  <si>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</si>
  <si>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</si>
  <si>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</si>
  <si>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</si>
  <si>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</si>
  <si>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</si>
  <si>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</si>
  <si>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</si>
  <si>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</si>
  <si>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</si>
  <si>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</si>
  <si>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</si>
  <si>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</si>
  <si>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</si>
  <si>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</si>
  <si>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</si>
  <si>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</si>
  <si>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</si>
  <si>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</si>
  <si>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</si>
  <si>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</si>
  <si>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</si>
  <si>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</si>
  <si>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</si>
  <si>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</si>
  <si>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</si>
  <si>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</si>
  <si>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</si>
  <si>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</si>
  <si>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</si>
  <si>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</si>
  <si>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</si>
  <si>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</si>
  <si>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</si>
  <si>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</si>
  <si>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</si>
  <si>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</si>
  <si>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</si>
  <si>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</si>
  <si>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</si>
  <si>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</si>
  <si>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</si>
  <si>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</si>
  <si>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</si>
  <si>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</si>
  <si>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</si>
  <si>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</si>
  <si>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</si>
  <si>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</si>
  <si>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</si>
  <si>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</si>
  <si>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</si>
  <si>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</si>
  <si>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</si>
  <si>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</si>
  <si>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</si>
  <si>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</si>
  <si>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</si>
  <si>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</si>
  <si>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</si>
  <si>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</si>
  <si>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</si>
  <si>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</si>
  <si>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</si>
  <si>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</si>
  <si>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</si>
  <si>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</si>
  <si>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</si>
  <si>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</si>
  <si>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</si>
  <si>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</si>
  <si>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</si>
  <si>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</si>
  <si>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</si>
  <si>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</si>
  <si>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</si>
  <si>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</si>
  <si>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</si>
  <si>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</si>
  <si>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</si>
  <si>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</si>
  <si>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</si>
  <si>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</si>
  <si>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</si>
  <si>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</si>
  <si>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</si>
  <si>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</si>
  <si>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</si>
  <si>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</si>
  <si>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</si>
  <si>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</si>
  <si>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</si>
  <si>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</si>
  <si>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</si>
  <si>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</si>
  <si>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</si>
  <si>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</si>
  <si>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</si>
  <si>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</si>
  <si>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</si>
  <si>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</si>
  <si>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</si>
  <si>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</si>
  <si>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</si>
  <si>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</si>
  <si>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</si>
  <si>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</si>
  <si>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</si>
  <si>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</si>
  <si>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</si>
  <si>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</si>
  <si>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</si>
  <si>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</si>
  <si>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</si>
  <si>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</si>
  <si>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</si>
  <si>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</si>
  <si>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</si>
  <si>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</si>
  <si>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</si>
  <si>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</si>
  <si>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</si>
  <si>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</si>
  <si>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</si>
  <si>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</si>
  <si>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</si>
  <si>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</si>
  <si>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</si>
  <si>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</si>
  <si>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</si>
  <si>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</si>
  <si>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</si>
  <si>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</si>
  <si>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</si>
  <si>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</si>
  <si>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</si>
  <si>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</si>
  <si>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</si>
  <si>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</si>
  <si>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</si>
  <si>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</si>
  <si>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</si>
  <si>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</si>
  <si>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</si>
  <si>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</si>
  <si>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</si>
  <si>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</si>
  <si>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</si>
  <si>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</si>
  <si>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</si>
  <si>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</si>
  <si>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</si>
  <si>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</si>
  <si>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</si>
  <si>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</si>
  <si>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</si>
  <si>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</si>
  <si>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</si>
  <si>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</si>
  <si>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</si>
  <si>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</si>
  <si>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</si>
  <si>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</si>
  <si>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</si>
  <si>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</si>
  <si>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</si>
  <si>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</si>
  <si>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</si>
  <si>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</si>
  <si>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</si>
  <si>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</si>
  <si>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</si>
  <si>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</si>
  <si>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</si>
  <si>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</si>
  <si>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</si>
  <si>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</si>
  <si>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</si>
  <si>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</si>
  <si>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</si>
  <si>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</si>
  <si>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</si>
  <si>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</si>
  <si>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</si>
  <si>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</si>
  <si>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</si>
  <si>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</si>
  <si>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</si>
  <si>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</si>
  <si>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</si>
  <si>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</si>
  <si>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</si>
  <si>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</si>
  <si>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</si>
  <si>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</si>
  <si>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</si>
  <si>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</si>
  <si>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</si>
  <si>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</si>
  <si>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</si>
  <si>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</si>
  <si>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</si>
  <si>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</si>
  <si>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</si>
  <si>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</si>
  <si>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</si>
  <si>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</si>
  <si>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</si>
  <si>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</si>
  <si>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</si>
  <si>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</si>
  <si>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</si>
  <si>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</si>
  <si>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</si>
  <si>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</si>
  <si>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</si>
  <si>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</si>
  <si>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</si>
  <si>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</si>
  <si>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</si>
  <si>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</si>
  <si>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</si>
  <si>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</si>
  <si>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</si>
  <si>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</si>
  <si>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</si>
  <si>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</si>
  <si>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</si>
  <si>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</si>
  <si>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</si>
  <si>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</si>
  <si>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</si>
  <si>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</si>
  <si>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</si>
  <si>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</si>
  <si>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</si>
  <si>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</si>
  <si>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</si>
  <si>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</si>
  <si>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</si>
  <si>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</si>
  <si>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</si>
  <si>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</si>
  <si>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</si>
  <si>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</si>
  <si>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</si>
  <si>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</si>
  <si>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</si>
  <si>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</si>
  <si>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</si>
  <si>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</si>
  <si>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</si>
  <si>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</si>
  <si>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</si>
  <si>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</si>
  <si>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</si>
  <si>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</si>
  <si>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</si>
  <si>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</si>
  <si>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</si>
  <si>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</si>
  <si>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</si>
  <si>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</si>
  <si>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</si>
  <si>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</si>
  <si>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</si>
  <si>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</si>
  <si>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</si>
  <si>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</si>
  <si>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</si>
  <si>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</si>
  <si>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</si>
  <si>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</si>
  <si>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</si>
  <si>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</si>
  <si>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</si>
  <si>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</si>
  <si>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</si>
  <si>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</si>
  <si>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</si>
  <si>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</si>
  <si>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</si>
  <si>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</si>
  <si>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</si>
  <si>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</si>
  <si>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</si>
  <si>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</si>
  <si>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</si>
  <si>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</si>
  <si>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</si>
  <si>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</si>
  <si>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</si>
  <si>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</si>
  <si>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</si>
  <si>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</si>
  <si>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</si>
  <si>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</si>
  <si>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</si>
  <si>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</si>
  <si>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</si>
  <si>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</si>
  <si>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</si>
  <si>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</si>
  <si>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</si>
  <si>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</si>
  <si>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</si>
  <si>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</si>
  <si>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</si>
  <si>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</si>
  <si>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</si>
  <si>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</si>
  <si>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</si>
  <si>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</si>
  <si>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</si>
  <si>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</si>
  <si>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</si>
  <si>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</si>
  <si>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</si>
  <si>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</si>
  <si>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</si>
  <si>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</si>
  <si>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</si>
  <si>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</si>
  <si>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</si>
  <si>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</si>
  <si>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</si>
  <si>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</si>
  <si>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</si>
  <si>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</si>
  <si>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</si>
  <si>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</si>
  <si>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</si>
  <si>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</si>
  <si>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</si>
  <si>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</si>
  <si>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</si>
  <si>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</si>
  <si>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</si>
  <si>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</si>
  <si>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</si>
  <si>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</si>
  <si>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</si>
  <si>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</si>
  <si>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</si>
  <si>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</si>
  <si>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</si>
  <si>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</si>
  <si>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</si>
  <si>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</si>
  <si>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</si>
  <si>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</si>
  <si>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</si>
  <si>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</si>
  <si>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</si>
  <si>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</si>
  <si>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</si>
  <si>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</si>
  <si>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</si>
  <si>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</si>
  <si>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</si>
  <si>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</si>
  <si>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</si>
  <si>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</si>
  <si>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</si>
  <si>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</si>
  <si>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</si>
  <si>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</si>
  <si>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</si>
  <si>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</si>
  <si>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</si>
  <si>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</si>
  <si>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</si>
  <si>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</si>
  <si>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</si>
  <si>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</si>
  <si>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</si>
  <si>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</si>
  <si>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</si>
  <si>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</si>
  <si>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</si>
  <si>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</si>
  <si>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</si>
  <si>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</si>
  <si>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</si>
  <si>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</si>
  <si>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</si>
  <si>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</si>
  <si>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</si>
  <si>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</si>
  <si>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</si>
  <si>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</si>
  <si>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</si>
  <si>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</si>
  <si>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</si>
  <si>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</si>
  <si>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</si>
  <si>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</si>
  <si>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</si>
  <si>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</si>
  <si>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</si>
  <si>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</si>
  <si>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</si>
  <si>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</si>
  <si>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</si>
  <si>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</si>
  <si>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</si>
  <si>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</si>
  <si>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</si>
  <si>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</si>
  <si>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</si>
  <si>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</si>
  <si>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</si>
  <si>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</si>
  <si>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</si>
  <si>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</si>
  <si>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</si>
  <si>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</si>
  <si>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</si>
  <si>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</si>
  <si>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</si>
  <si>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</si>
  <si>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</si>
  <si>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</si>
  <si>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</si>
  <si>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</si>
  <si>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</si>
  <si>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</si>
  <si>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</si>
  <si>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</si>
  <si>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</si>
  <si>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</si>
  <si>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</si>
  <si>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</si>
  <si>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</si>
  <si>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</si>
  <si>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</si>
  <si>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</si>
  <si>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</si>
  <si>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</si>
  <si>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</si>
  <si>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</si>
  <si>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</si>
  <si>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</si>
  <si>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</si>
  <si>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</si>
  <si>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</si>
  <si>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</si>
  <si>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</si>
  <si>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</si>
  <si>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</si>
  <si>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</si>
  <si>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</si>
  <si>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</si>
  <si>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</si>
  <si>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</si>
  <si>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</si>
  <si>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</si>
  <si>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</si>
  <si>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</si>
  <si>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</si>
  <si>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</si>
  <si>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</si>
  <si>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</si>
  <si>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</si>
  <si>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</si>
  <si>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</si>
  <si>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</si>
  <si>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</si>
  <si>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</si>
  <si>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</si>
  <si>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</si>
  <si>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</si>
  <si>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</si>
  <si>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</si>
  <si>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</si>
  <si>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</si>
  <si>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</si>
  <si>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</si>
  <si>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</si>
  <si>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</si>
  <si>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</si>
  <si>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</si>
  <si>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</si>
  <si>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</si>
  <si>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</si>
  <si>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</si>
  <si>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</si>
  <si>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</si>
  <si>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</si>
  <si>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</si>
  <si>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</si>
  <si>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</si>
  <si>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</si>
  <si>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</si>
  <si>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</si>
  <si>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</si>
  <si>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</si>
  <si>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</si>
  <si>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</si>
  <si>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</si>
  <si>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</si>
  <si>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</si>
  <si>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</si>
  <si>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</si>
  <si>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</si>
  <si>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</si>
  <si>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</si>
  <si>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</si>
  <si>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</si>
  <si>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</si>
  <si>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</si>
  <si>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</si>
  <si>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</si>
  <si>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</si>
  <si>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</si>
  <si>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</si>
  <si>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</si>
  <si>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</si>
  <si>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</si>
  <si>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</si>
  <si>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</si>
  <si>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</si>
  <si>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</si>
  <si>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</si>
  <si>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</si>
  <si>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</si>
  <si>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</si>
  <si>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</si>
  <si>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</si>
  <si>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</si>
  <si>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</si>
  <si>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</si>
  <si>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</si>
  <si>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</si>
  <si>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</si>
  <si>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</si>
  <si>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</si>
  <si>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</si>
  <si>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</si>
  <si>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</si>
  <si>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</si>
  <si>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</si>
  <si>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</si>
  <si>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</si>
  <si>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</si>
  <si>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</si>
  <si>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</si>
  <si>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</si>
  <si>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</si>
  <si>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</si>
  <si>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</si>
  <si>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</si>
  <si>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</si>
  <si>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</si>
  <si>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</si>
  <si>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</si>
  <si>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</si>
  <si>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</si>
  <si>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</si>
  <si>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</si>
  <si>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</si>
  <si>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</si>
  <si>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</si>
  <si>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</si>
  <si>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</si>
  <si>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</si>
  <si>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</si>
  <si>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</si>
  <si>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</si>
  <si>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</si>
  <si>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</si>
  <si>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</si>
  <si>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</si>
  <si>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</si>
  <si>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</si>
  <si>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</si>
  <si>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</si>
  <si>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</si>
  <si>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</si>
  <si>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</si>
  <si>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</si>
  <si>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</si>
  <si>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</si>
  <si>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</si>
  <si>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</si>
  <si>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</si>
  <si>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</si>
  <si>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</si>
  <si>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</si>
  <si>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</si>
  <si>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</si>
  <si>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</si>
  <si>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</si>
  <si>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</si>
  <si>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</si>
  <si>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</si>
  <si>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</si>
  <si>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</si>
  <si>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</si>
  <si>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</si>
  <si>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</si>
  <si>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</si>
  <si>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</si>
  <si>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</si>
  <si>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</si>
  <si>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</si>
  <si>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</si>
  <si>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</si>
  <si>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</si>
  <si>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</si>
  <si>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</si>
  <si>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</si>
  <si>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</si>
  <si>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</si>
  <si>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</si>
  <si>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</si>
  <si>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</si>
  <si>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</si>
  <si>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</si>
  <si>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</si>
  <si>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</si>
  <si>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</si>
  <si>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</si>
  <si>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</si>
  <si>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</si>
  <si>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</si>
  <si>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</si>
  <si>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</si>
  <si>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</si>
  <si>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</si>
  <si>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</si>
  <si>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</si>
  <si>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</si>
  <si>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</si>
  <si>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</si>
  <si>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</si>
  <si>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</si>
  <si>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</si>
  <si>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</si>
  <si>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</si>
  <si>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</si>
  <si>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</si>
  <si>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</si>
  <si>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</si>
  <si>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</si>
  <si>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</si>
  <si>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</si>
  <si>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</si>
  <si>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</si>
  <si>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</si>
  <si>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</si>
  <si>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</si>
  <si>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</si>
  <si>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</si>
  <si>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</si>
  <si>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</si>
  <si>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</si>
  <si>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</si>
  <si>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</si>
  <si>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</si>
  <si>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</si>
  <si>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</si>
  <si>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</si>
  <si>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</si>
  <si>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</si>
  <si>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</si>
  <si>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</si>
  <si>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</si>
  <si>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</si>
  <si>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</si>
  <si>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</si>
  <si>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</si>
  <si>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</si>
  <si>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</si>
  <si>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</si>
  <si>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</si>
  <si>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</si>
  <si>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</si>
  <si>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</si>
  <si>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</si>
  <si>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</si>
  <si>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</si>
  <si>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</si>
  <si>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</si>
  <si>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</si>
  <si>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</si>
  <si>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</si>
  <si>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</si>
  <si>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</si>
  <si>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</si>
  <si>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</si>
  <si>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</si>
  <si>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</si>
  <si>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</si>
  <si>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</si>
  <si>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</si>
  <si>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</si>
  <si>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</si>
  <si>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</si>
  <si>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</si>
  <si>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</si>
  <si>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</si>
  <si>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</si>
  <si>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</si>
  <si>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</si>
  <si>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</si>
  <si>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</si>
  <si>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</si>
  <si>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</si>
  <si>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</si>
  <si>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</si>
  <si>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</si>
  <si>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</si>
  <si>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</si>
  <si>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</si>
  <si>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</si>
  <si>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</si>
  <si>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</si>
  <si>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</si>
  <si>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</si>
  <si>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</si>
  <si>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</si>
  <si>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</si>
  <si>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</si>
  <si>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</si>
  <si>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</si>
  <si>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</si>
  <si>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</si>
  <si>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</si>
  <si>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</si>
  <si>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</si>
  <si>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</si>
  <si>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</si>
  <si>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</si>
  <si>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</si>
  <si>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</si>
  <si>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</si>
  <si>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</si>
  <si>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</si>
  <si>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</si>
  <si>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</si>
  <si>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</si>
  <si>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</si>
  <si>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</si>
  <si>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</si>
  <si>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</si>
  <si>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</si>
  <si>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</si>
  <si>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</si>
  <si>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</si>
  <si>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</si>
  <si>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</si>
  <si>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</si>
  <si>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</si>
  <si>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</si>
  <si>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</si>
  <si>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</si>
  <si>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</si>
  <si>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</si>
  <si>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</si>
  <si>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</si>
  <si>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</si>
  <si>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</si>
  <si>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</si>
  <si>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</si>
  <si>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</si>
  <si>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</si>
  <si>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</si>
  <si>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</si>
  <si>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</si>
  <si>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</si>
  <si>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</si>
  <si>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</si>
  <si>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</si>
  <si>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</si>
  <si>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</si>
  <si>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</si>
  <si>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</si>
  <si>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</si>
  <si>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</si>
  <si>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</si>
  <si>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</si>
  <si>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</si>
  <si>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</si>
  <si>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</si>
  <si>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</si>
  <si>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</si>
  <si>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</si>
  <si>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</si>
  <si>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</si>
  <si>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</si>
  <si>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</si>
  <si>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</si>
  <si>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</si>
  <si>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</si>
  <si>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</si>
  <si>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</si>
  <si>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</si>
  <si>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</si>
  <si>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</si>
  <si>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</si>
  <si>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</si>
  <si>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</si>
  <si>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</si>
  <si>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</si>
  <si>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</si>
  <si>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</si>
  <si>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</si>
  <si>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</si>
  <si>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</si>
  <si>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</si>
  <si>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</si>
  <si>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</si>
  <si>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</si>
  <si>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</si>
  <si>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</si>
  <si>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</si>
  <si>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</si>
  <si>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</si>
  <si>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</si>
  <si>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</si>
  <si>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</si>
  <si>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</si>
  <si>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</si>
  <si>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</si>
  <si>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</si>
  <si>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</si>
  <si>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</si>
  <si>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</si>
  <si>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</si>
  <si>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</si>
  <si>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</si>
  <si>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</si>
  <si>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</si>
  <si>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</si>
  <si>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</si>
  <si>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</si>
  <si>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</si>
  <si>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</si>
  <si>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</si>
  <si>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</si>
  <si>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</si>
  <si>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</si>
  <si>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</si>
  <si>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</si>
  <si>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</si>
  <si>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</si>
  <si>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</si>
  <si>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</si>
  <si>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</si>
  <si>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</si>
  <si>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</si>
  <si>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</si>
  <si>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</si>
  <si>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</si>
  <si>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</si>
  <si>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</si>
  <si>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</si>
  <si>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</si>
  <si>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</si>
  <si>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</si>
  <si>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</si>
  <si>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</si>
  <si>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</si>
  <si>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</si>
  <si>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</si>
  <si>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</si>
  <si>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</si>
  <si>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</si>
  <si>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</si>
  <si>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</si>
  <si>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</si>
  <si>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</si>
  <si>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</si>
  <si>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</si>
  <si>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</si>
  <si>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</si>
  <si>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</si>
  <si>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</si>
  <si>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</si>
  <si>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</si>
  <si>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</si>
  <si>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</si>
  <si>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</si>
  <si>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</si>
  <si>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</si>
  <si>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</si>
  <si>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</si>
  <si>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</si>
  <si>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</si>
  <si>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</si>
  <si>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</si>
  <si>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</si>
  <si>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</si>
  <si>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</si>
  <si>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</si>
  <si>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</si>
  <si>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</si>
  <si>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</si>
  <si>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</si>
  <si>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</si>
  <si>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</si>
  <si>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</si>
  <si>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</si>
  <si>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</si>
  <si>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</si>
  <si>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</si>
  <si>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</si>
  <si>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</si>
  <si>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</si>
  <si>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</si>
  <si>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</si>
  <si>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</si>
  <si>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</si>
  <si>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</si>
  <si>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</si>
  <si>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</si>
  <si>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</si>
  <si>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</si>
  <si>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</si>
  <si>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</si>
  <si>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</si>
  <si>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</si>
  <si>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</si>
  <si>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</si>
  <si>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</si>
  <si>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</si>
  <si>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</si>
  <si>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</si>
  <si>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</si>
  <si>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</si>
  <si>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</si>
  <si>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</si>
  <si>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</si>
  <si>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</si>
  <si>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</si>
  <si>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</si>
  <si>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</si>
  <si>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</si>
  <si>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</si>
  <si>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</si>
  <si>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</si>
  <si>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</si>
  <si>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</si>
  <si>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</si>
  <si>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</si>
  <si>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</si>
  <si>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</si>
  <si>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</si>
  <si>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</si>
  <si>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</si>
  <si>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</si>
  <si>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</si>
  <si>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</si>
  <si>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</si>
  <si>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</si>
  <si>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</si>
  <si>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</si>
  <si>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</si>
  <si>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</si>
  <si>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</si>
  <si>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</si>
  <si>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</si>
  <si>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</si>
  <si>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</si>
  <si>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</si>
  <si>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</si>
  <si>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</si>
  <si>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</si>
  <si>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</si>
  <si>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</si>
  <si>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</si>
  <si>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</si>
  <si>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</si>
  <si>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</si>
  <si>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</si>
  <si>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</si>
  <si>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</si>
  <si>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</si>
  <si>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</si>
  <si>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</si>
  <si>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</si>
  <si>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</si>
  <si>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</si>
  <si>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</si>
  <si>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</si>
  <si>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</si>
  <si>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</si>
  <si>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</si>
  <si>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</si>
  <si>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</si>
  <si>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</si>
  <si>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</si>
  <si>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</si>
  <si>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</si>
  <si>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</si>
  <si>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</si>
  <si>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</si>
  <si>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</si>
  <si>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</si>
  <si>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</si>
  <si>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</si>
  <si>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</si>
  <si>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</si>
  <si>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</si>
  <si>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</si>
  <si>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</si>
  <si>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</si>
  <si>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</si>
  <si>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</si>
  <si>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</si>
  <si>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</si>
  <si>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</si>
  <si>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</si>
  <si>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</si>
  <si>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</si>
  <si>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</si>
  <si>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</si>
  <si>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</si>
  <si>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</si>
  <si>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</si>
  <si>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</si>
  <si>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</si>
  <si>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</si>
  <si>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</si>
  <si>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</si>
  <si>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</si>
  <si>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</si>
  <si>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</si>
  <si>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</si>
  <si>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</si>
  <si>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</si>
  <si>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</si>
  <si>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</si>
  <si>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</si>
  <si>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</si>
  <si>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</si>
  <si>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</si>
  <si>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</si>
  <si>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</si>
  <si>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</si>
  <si>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</si>
  <si>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</si>
  <si>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</si>
  <si>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</si>
  <si>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</si>
  <si>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</si>
  <si>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</si>
  <si>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</si>
  <si>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</si>
  <si>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</si>
  <si>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</si>
  <si>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</si>
  <si>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</si>
  <si>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</si>
  <si>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</si>
  <si>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</si>
  <si>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</si>
  <si>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</si>
  <si>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</si>
  <si>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</si>
  <si>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</si>
  <si>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</si>
  <si>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</si>
  <si>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</si>
  <si>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</si>
  <si>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</si>
  <si>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</si>
  <si>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</si>
  <si>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</si>
  <si>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</si>
  <si>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</si>
  <si>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</si>
  <si>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</si>
  <si>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</si>
  <si>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</si>
  <si>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</si>
  <si>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</si>
  <si>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</si>
  <si>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</si>
  <si>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</si>
  <si>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</si>
  <si>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</si>
  <si>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</si>
  <si>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</si>
  <si>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</si>
  <si>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</si>
  <si>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</si>
  <si>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</si>
  <si>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</si>
  <si>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</si>
  <si>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</si>
  <si>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</si>
  <si>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</si>
  <si>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</si>
  <si>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</si>
  <si>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</si>
  <si>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</si>
  <si>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</si>
  <si>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</si>
  <si>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</si>
  <si>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</si>
  <si>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</si>
  <si>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</si>
  <si>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</si>
  <si>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</si>
  <si>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</si>
  <si>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</si>
  <si>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</si>
  <si>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</si>
  <si>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</si>
  <si>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</si>
  <si>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</si>
  <si>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</si>
  <si>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</si>
  <si>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</si>
  <si>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</si>
  <si>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</si>
  <si>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</si>
  <si>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</si>
  <si>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</si>
  <si>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</si>
  <si>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</si>
  <si>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</si>
  <si>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</si>
  <si>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</si>
  <si>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</si>
  <si>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</si>
  <si>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</si>
  <si>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</si>
  <si>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</si>
  <si>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</si>
  <si>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</si>
  <si>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</si>
  <si>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</si>
  <si>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</si>
  <si>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</si>
  <si>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</si>
  <si>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</si>
  <si>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</si>
  <si>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</si>
  <si>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</si>
  <si>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</si>
  <si>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</si>
  <si>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</si>
  <si>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</si>
  <si>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</si>
  <si>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</si>
  <si>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</si>
  <si>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</si>
  <si>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</si>
  <si>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</si>
  <si>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</si>
  <si>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</si>
  <si>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</si>
  <si>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</si>
  <si>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</si>
  <si>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</si>
  <si>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</si>
  <si>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</si>
  <si>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</si>
  <si>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</si>
  <si>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</si>
  <si>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</si>
  <si>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</si>
  <si>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</si>
  <si>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</si>
  <si>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</si>
  <si>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</si>
  <si>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</si>
  <si>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</si>
  <si>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</si>
  <si>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</si>
  <si>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</si>
  <si>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</si>
  <si>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</si>
  <si>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</si>
  <si>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</si>
  <si>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</si>
  <si>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</si>
  <si>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</si>
  <si>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</si>
  <si>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</si>
  <si>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</si>
  <si>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</si>
  <si>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</si>
  <si>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</si>
  <si>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</si>
  <si>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</si>
  <si>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</si>
  <si>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</si>
  <si>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</si>
  <si>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</si>
  <si>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</si>
  <si>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</si>
  <si>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</si>
  <si>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</si>
  <si>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</si>
  <si>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</si>
  <si>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</si>
  <si>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</si>
  <si>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</si>
  <si>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</si>
  <si>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</si>
  <si>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</si>
  <si>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</si>
  <si>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</si>
  <si>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</si>
  <si>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</si>
  <si>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</si>
  <si>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</si>
  <si>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</si>
  <si>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</si>
  <si>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</si>
  <si>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</si>
  <si>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</si>
  <si>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</si>
  <si>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</si>
  <si>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</si>
  <si>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</si>
  <si>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</si>
  <si>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</si>
  <si>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</si>
  <si>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</si>
  <si>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</si>
  <si>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</si>
  <si>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</si>
  <si>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</si>
  <si>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</si>
  <si>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</si>
  <si>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</si>
  <si>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</si>
  <si>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</si>
  <si>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</si>
  <si>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</si>
  <si>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</si>
  <si>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</si>
  <si>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</si>
  <si>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</si>
  <si>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</si>
  <si>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</si>
  <si>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</si>
  <si>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</si>
  <si>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</si>
  <si>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</si>
  <si>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</si>
  <si>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</si>
  <si>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</si>
  <si>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</si>
  <si>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</si>
  <si>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</si>
  <si>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</si>
  <si>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</si>
  <si>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</si>
  <si>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</si>
  <si>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</si>
  <si>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</si>
  <si>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</si>
  <si>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</si>
  <si>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</si>
  <si>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</si>
  <si>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</si>
  <si>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</si>
  <si>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</si>
  <si>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</si>
  <si>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</si>
  <si>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</si>
  <si>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</si>
  <si>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</si>
  <si>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</si>
  <si>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</si>
  <si>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</si>
  <si>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</si>
  <si>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</si>
  <si>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</si>
  <si>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</si>
  <si>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</si>
  <si>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</si>
  <si>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</si>
  <si>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</si>
  <si>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</si>
  <si>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</si>
  <si>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</si>
  <si>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</si>
  <si>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</si>
  <si>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</si>
  <si>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</si>
  <si>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</si>
  <si>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</si>
  <si>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</si>
  <si>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</si>
  <si>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</si>
  <si>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</si>
  <si>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</si>
  <si>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</si>
  <si>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</si>
  <si>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</si>
  <si>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</si>
  <si>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</si>
  <si>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</si>
  <si>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</si>
  <si>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</si>
  <si>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</si>
  <si>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</si>
  <si>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</si>
  <si>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</si>
  <si>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</si>
  <si>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</si>
  <si>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</si>
  <si>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</si>
  <si>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</si>
  <si>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</si>
  <si>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</si>
  <si>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</si>
  <si>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</si>
  <si>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</si>
  <si>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</si>
  <si>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</si>
  <si>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</si>
  <si>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</si>
  <si>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</si>
  <si>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</si>
  <si>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</si>
  <si>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</si>
  <si>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</si>
  <si>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</si>
  <si>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</si>
  <si>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</si>
  <si>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</si>
  <si>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</si>
  <si>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</si>
  <si>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</si>
  <si>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</si>
  <si>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</si>
  <si>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</si>
  <si>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</si>
  <si>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</si>
  <si>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</si>
  <si>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</si>
  <si>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</si>
  <si>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</si>
  <si>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</si>
  <si>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</si>
  <si>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</si>
  <si>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</si>
  <si>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</si>
  <si>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</si>
  <si>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</si>
  <si>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</si>
  <si>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</si>
  <si>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</si>
  <si>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</si>
  <si>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</si>
  <si>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</si>
  <si>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</si>
  <si>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</si>
  <si>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</si>
  <si>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</si>
  <si>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</si>
  <si>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</si>
  <si>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</si>
  <si>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</si>
  <si>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</si>
  <si>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</si>
  <si>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</si>
  <si>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</si>
  <si>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</si>
  <si>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</si>
  <si>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</si>
  <si>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</si>
  <si>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</si>
  <si>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</si>
  <si>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</si>
  <si>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</si>
  <si>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</si>
  <si>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</si>
  <si>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</si>
  <si>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</si>
  <si>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</si>
  <si>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</si>
  <si>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</si>
  <si>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</si>
  <si>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</si>
  <si>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</si>
  <si>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</si>
  <si>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</si>
  <si>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</si>
  <si>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</si>
  <si>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</si>
  <si>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</si>
  <si>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</si>
  <si>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</si>
  <si>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</si>
  <si>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</si>
  <si>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</si>
  <si>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</si>
  <si>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</si>
  <si>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</si>
  <si>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</si>
  <si>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</si>
  <si>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</si>
  <si>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</si>
  <si>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</si>
  <si>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</si>
  <si>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</si>
  <si>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</si>
  <si>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</si>
  <si>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</si>
  <si>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</si>
  <si>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</si>
  <si>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</si>
  <si>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</si>
  <si>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</si>
  <si>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</si>
  <si>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</si>
  <si>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</si>
  <si>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</si>
  <si>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</si>
  <si>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</si>
  <si>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</si>
  <si>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</si>
  <si>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</si>
  <si>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</si>
  <si>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</si>
  <si>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</si>
  <si>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</si>
  <si>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</si>
  <si>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</si>
  <si>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</si>
  <si>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</si>
  <si>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</si>
  <si>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</si>
  <si>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</si>
  <si>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</si>
  <si>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</si>
  <si>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</si>
  <si>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</si>
  <si>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</si>
  <si>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</si>
  <si>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</si>
  <si>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</si>
  <si>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</si>
  <si>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</si>
  <si>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</si>
  <si>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</si>
  <si>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</si>
  <si>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</si>
  <si>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</si>
  <si>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</si>
  <si>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</si>
  <si>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</si>
  <si>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</si>
  <si>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</si>
  <si>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</si>
  <si>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</si>
  <si>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</si>
  <si>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</si>
  <si>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</si>
  <si>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</si>
  <si>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</si>
  <si>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</si>
  <si>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</si>
  <si>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</si>
  <si>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</si>
  <si>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</si>
  <si>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</si>
  <si>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</si>
  <si>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</si>
  <si>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</si>
  <si>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</si>
  <si>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</si>
  <si>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</si>
  <si>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</si>
  <si>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</si>
  <si>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</si>
  <si>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</si>
  <si>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</si>
  <si>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</si>
  <si>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</si>
  <si>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</si>
  <si>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</si>
  <si>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</si>
  <si>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</si>
  <si>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</si>
  <si>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</si>
  <si>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</si>
  <si>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</si>
  <si>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</si>
  <si>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</si>
  <si>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</si>
  <si>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</si>
  <si>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</si>
  <si>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</si>
  <si>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</si>
  <si>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</si>
  <si>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</si>
  <si>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</si>
  <si>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</si>
  <si>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</si>
  <si>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</si>
  <si>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</si>
  <si>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</si>
  <si>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</si>
  <si>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</si>
  <si>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</si>
  <si>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</si>
  <si>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</si>
  <si>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</si>
  <si>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</si>
  <si>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</si>
  <si>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</si>
  <si>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</si>
  <si>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</si>
  <si>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</si>
  <si>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</si>
  <si>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</si>
  <si>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</si>
  <si>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</si>
  <si>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</si>
  <si>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</si>
  <si>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</si>
  <si>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</si>
  <si>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</si>
  <si>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</si>
  <si>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</si>
  <si>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</si>
  <si>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</si>
  <si>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</si>
  <si>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</si>
  <si>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</si>
  <si>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</si>
  <si>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</si>
  <si>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</si>
  <si>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</si>
  <si>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</si>
  <si>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</si>
  <si>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</si>
  <si>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</si>
  <si>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</si>
  <si>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</si>
  <si>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</si>
  <si>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</si>
  <si>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</si>
  <si>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</si>
  <si>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</si>
  <si>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</si>
  <si>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</si>
  <si>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</si>
  <si>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</si>
  <si>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</si>
  <si>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</si>
  <si>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</si>
  <si>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</si>
  <si>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</si>
  <si>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</si>
  <si>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</si>
  <si>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</si>
  <si>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</si>
  <si>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</si>
  <si>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</si>
  <si>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</si>
  <si>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</si>
  <si>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</si>
  <si>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</si>
  <si>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</si>
  <si>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</si>
  <si>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</si>
  <si>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</si>
  <si>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</si>
  <si>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</si>
  <si>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</si>
  <si>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</si>
  <si>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</si>
  <si>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</si>
  <si>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</si>
  <si>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</si>
  <si>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</si>
  <si>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</si>
  <si>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</si>
  <si>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</si>
  <si>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</si>
  <si>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</si>
  <si>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</si>
  <si>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</si>
  <si>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</si>
  <si>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</si>
  <si>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</si>
  <si>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</si>
  <si>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</si>
  <si>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</si>
  <si>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</si>
  <si>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</si>
  <si>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</si>
  <si>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</si>
  <si>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</si>
  <si>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</si>
  <si>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</si>
  <si>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</si>
  <si>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</si>
  <si>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</si>
  <si>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</si>
  <si>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</si>
  <si>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</si>
  <si>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</si>
  <si>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</si>
  <si>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</si>
  <si>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</si>
  <si>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</si>
  <si>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</si>
  <si>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</si>
  <si>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</si>
  <si>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</si>
  <si>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</si>
  <si>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</si>
  <si>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</si>
  <si>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</si>
  <si>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</si>
  <si>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</si>
  <si>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</si>
  <si>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</si>
  <si>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</si>
  <si>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</si>
  <si>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</si>
  <si>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</si>
  <si>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</si>
  <si>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</si>
  <si>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</si>
  <si>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</si>
  <si>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</si>
  <si>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</si>
  <si>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</si>
  <si>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</si>
  <si>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</si>
  <si>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</si>
  <si>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</si>
  <si>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</si>
  <si>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</si>
  <si>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</si>
  <si>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</si>
  <si>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</si>
  <si>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</si>
  <si>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</si>
  <si>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</si>
  <si>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</si>
  <si>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</si>
  <si>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</si>
  <si>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</si>
  <si>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</si>
  <si>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</si>
  <si>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</si>
  <si>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</si>
  <si>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</si>
  <si>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</si>
  <si>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</si>
  <si>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</si>
  <si>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</si>
  <si>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</si>
  <si>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</si>
  <si>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</si>
  <si>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</si>
  <si>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</si>
  <si>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</si>
  <si>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</si>
  <si>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</si>
  <si>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</si>
  <si>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</si>
  <si>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</si>
  <si>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</si>
  <si>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</si>
  <si>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</si>
  <si>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</si>
  <si>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</si>
  <si>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</si>
  <si>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</si>
  <si>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</si>
  <si>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</si>
  <si>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</si>
  <si>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</si>
  <si>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</si>
  <si>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</si>
  <si>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</si>
  <si>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</si>
  <si>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</si>
  <si>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</si>
  <si>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</si>
  <si>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</si>
  <si>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</si>
  <si>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</si>
  <si>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</si>
  <si>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</si>
  <si>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</si>
  <si>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</si>
  <si>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</si>
  <si>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</si>
  <si>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</si>
  <si>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</si>
  <si>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</si>
  <si>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</si>
  <si>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</si>
  <si>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</si>
  <si>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</si>
  <si>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</si>
  <si>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</si>
  <si>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</si>
  <si>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</si>
  <si>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</si>
  <si>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</si>
  <si>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</si>
  <si>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</si>
  <si>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</si>
  <si>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</si>
  <si>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</si>
  <si>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</si>
  <si>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</si>
  <si>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</si>
  <si>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</si>
  <si>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</si>
  <si>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</si>
  <si>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</si>
  <si>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</si>
  <si>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</si>
  <si>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</si>
  <si>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</si>
  <si>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</si>
  <si>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</si>
  <si>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</si>
  <si>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</si>
  <si>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</si>
  <si>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</si>
  <si>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</si>
  <si>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</si>
  <si>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</si>
  <si>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</si>
  <si>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</si>
  <si>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</si>
  <si>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</si>
  <si>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</si>
  <si>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</si>
  <si>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</si>
  <si>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</si>
  <si>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</si>
  <si>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</si>
  <si>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</si>
  <si>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</si>
  <si>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</si>
  <si>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</si>
  <si>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</si>
  <si>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</si>
  <si>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</si>
  <si>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</si>
  <si>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</si>
  <si>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</si>
  <si>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</si>
  <si>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</si>
  <si>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</si>
  <si>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</si>
  <si>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</si>
  <si>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</si>
  <si>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</si>
  <si>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</si>
  <si>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</si>
  <si>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</si>
  <si>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</si>
  <si>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</si>
  <si>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</si>
  <si>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</si>
  <si>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</si>
  <si>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</si>
  <si>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</si>
  <si>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</si>
  <si>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</si>
  <si>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</si>
  <si>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</si>
  <si>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</si>
  <si>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</si>
  <si>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</si>
  <si>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</si>
  <si>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</si>
  <si>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</si>
  <si>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</si>
  <si>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</si>
  <si>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</si>
  <si>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</si>
  <si>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</si>
  <si>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</si>
  <si>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</si>
  <si>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</si>
  <si>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</si>
  <si>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</si>
  <si>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</si>
  <si>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</si>
  <si>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</si>
  <si>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</si>
  <si>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</si>
  <si>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</si>
  <si>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</si>
  <si>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</si>
  <si>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</si>
  <si>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</si>
  <si>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</si>
  <si>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</si>
  <si>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</si>
  <si>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</si>
  <si>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</si>
  <si>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</si>
  <si>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</si>
  <si>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</si>
  <si>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</si>
  <si>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</si>
  <si>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</si>
  <si>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</si>
  <si>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</si>
  <si>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</si>
  <si>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</si>
  <si>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</si>
  <si>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</si>
  <si>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</si>
  <si>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</si>
  <si>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</si>
  <si>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</si>
  <si>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</si>
  <si>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</si>
  <si>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</si>
  <si>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</si>
  <si>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</si>
  <si>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</si>
  <si>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</si>
  <si>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</si>
  <si>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</si>
  <si>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</si>
  <si>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</si>
  <si>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</si>
  <si>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</si>
  <si>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</si>
  <si>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</si>
  <si>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</si>
  <si>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</si>
  <si>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</si>
  <si>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</si>
  <si>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</si>
  <si>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</si>
  <si>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</si>
  <si>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</si>
  <si>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</si>
  <si>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</si>
  <si>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</si>
  <si>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</si>
  <si>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</si>
  <si>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</si>
  <si>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</si>
  <si>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</si>
  <si>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</si>
  <si>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</si>
  <si>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</si>
  <si>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</si>
  <si>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</si>
  <si>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</si>
  <si>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</si>
  <si>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</si>
  <si>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</si>
  <si>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</si>
  <si>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</si>
  <si>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</si>
  <si>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</si>
  <si>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</si>
  <si>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</si>
  <si>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</si>
  <si>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</si>
  <si>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</si>
  <si>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</si>
  <si>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</si>
  <si>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</si>
  <si>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</si>
  <si>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</si>
  <si>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</si>
  <si>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</si>
  <si>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</si>
  <si>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</si>
  <si>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</si>
  <si>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</si>
  <si>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</si>
  <si>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</si>
  <si>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</si>
  <si>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</si>
  <si>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</si>
  <si>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</si>
  <si>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</si>
  <si>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</si>
  <si>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</si>
  <si>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</si>
  <si>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</si>
  <si>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</si>
  <si>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</si>
  <si>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</si>
  <si>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</si>
  <si>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</si>
  <si>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</si>
  <si>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</si>
  <si>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</si>
  <si>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</si>
  <si>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</si>
  <si>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</si>
  <si>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</si>
  <si>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</si>
  <si>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</si>
  <si>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</si>
  <si>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</si>
  <si>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</si>
  <si>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</si>
  <si>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</si>
  <si>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</si>
  <si>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</si>
  <si>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</si>
  <si>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</si>
  <si>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</si>
  <si>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</si>
  <si>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</si>
  <si>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</si>
  <si>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</si>
  <si>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</si>
  <si>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</si>
  <si>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</si>
  <si>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</si>
  <si>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</si>
  <si>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</si>
  <si>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</si>
  <si>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</si>
  <si>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</si>
  <si>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</si>
  <si>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</si>
  <si>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</si>
  <si>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</si>
  <si>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</si>
  <si>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</si>
  <si>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</si>
  <si>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</si>
  <si>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</si>
  <si>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</si>
  <si>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</si>
  <si>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</si>
  <si>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</si>
  <si>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</si>
  <si>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</si>
  <si>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</si>
  <si>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</si>
  <si>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</si>
  <si>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</si>
  <si>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</si>
  <si>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</si>
  <si>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</si>
  <si>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</si>
  <si>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</si>
  <si>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</si>
  <si>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</si>
  <si>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</si>
  <si>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</si>
  <si>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</si>
  <si>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</si>
  <si>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</si>
  <si>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</si>
  <si>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</si>
  <si>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</si>
  <si>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</si>
  <si>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</si>
  <si>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</si>
  <si>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</si>
  <si>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</si>
  <si>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</si>
  <si>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</si>
  <si>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</si>
  <si>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</si>
  <si>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</si>
  <si>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</si>
  <si>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</si>
  <si>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</si>
  <si>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</si>
  <si>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</si>
  <si>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</si>
  <si>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</si>
  <si>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</si>
  <si>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</si>
  <si>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</si>
  <si>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</si>
  <si>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</si>
  <si>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</si>
  <si>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</si>
  <si>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</si>
  <si>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</si>
  <si>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</si>
  <si>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</si>
  <si>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</si>
  <si>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</si>
  <si>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</si>
  <si>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</si>
  <si>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</si>
  <si>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</si>
  <si>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</si>
  <si>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</si>
  <si>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</si>
  <si>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</si>
  <si>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</si>
  <si>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</si>
  <si>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</si>
  <si>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</si>
  <si>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</si>
  <si>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</si>
  <si>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</si>
  <si>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</si>
  <si>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</si>
  <si>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</si>
  <si>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</si>
  <si>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</si>
  <si>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</si>
  <si>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</si>
  <si>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</si>
  <si>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</si>
  <si>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</si>
  <si>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</si>
  <si>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</si>
  <si>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</si>
  <si>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</si>
  <si>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</si>
  <si>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</si>
  <si>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</si>
  <si>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</si>
  <si>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</si>
  <si>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</si>
  <si>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</si>
  <si>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</si>
  <si>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</si>
  <si>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</si>
  <si>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</si>
  <si>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</si>
  <si>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</si>
  <si>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</si>
  <si>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</si>
  <si>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</si>
  <si>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</si>
  <si>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</si>
  <si>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</si>
  <si>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</si>
  <si>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</si>
  <si>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</si>
  <si>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</si>
  <si>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</si>
  <si>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</si>
  <si>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</si>
  <si>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</si>
  <si>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</si>
  <si>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</si>
  <si>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</si>
  <si>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</si>
  <si>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</si>
  <si>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</si>
  <si>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</si>
  <si>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</si>
  <si>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</si>
  <si>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</si>
  <si>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</si>
  <si>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</si>
  <si>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</si>
  <si>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</si>
  <si>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</si>
  <si>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</si>
  <si>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</si>
  <si>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</si>
  <si>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</si>
  <si>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</si>
  <si>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</si>
  <si>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</si>
  <si>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</si>
  <si>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</si>
  <si>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</si>
  <si>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</si>
  <si>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</si>
  <si>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</si>
  <si>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</si>
  <si>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</si>
  <si>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</si>
  <si>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</si>
  <si>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</si>
  <si>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</si>
  <si>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</si>
  <si>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</si>
  <si>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</si>
  <si>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</si>
  <si>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</si>
  <si>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</si>
  <si>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</si>
  <si>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</si>
  <si>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</si>
  <si>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</si>
  <si>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</si>
  <si>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</si>
  <si>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</si>
  <si>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</si>
  <si>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</si>
  <si>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</si>
  <si>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</si>
  <si>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</si>
  <si>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</si>
  <si>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</si>
  <si>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</si>
  <si>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</si>
  <si>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</si>
  <si>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</si>
  <si>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</si>
  <si>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</si>
  <si>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</si>
  <si>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</si>
  <si>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</si>
  <si>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</si>
  <si>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</si>
  <si>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</si>
  <si>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</si>
  <si>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</si>
  <si>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</si>
  <si>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</si>
  <si>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</si>
  <si>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</si>
  <si>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</si>
  <si>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</si>
  <si>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</si>
  <si>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</si>
  <si>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</si>
  <si>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</si>
  <si>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</si>
  <si>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</si>
  <si>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</si>
  <si>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</si>
  <si>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</si>
  <si>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</si>
  <si>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</si>
  <si>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</si>
  <si>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</si>
  <si>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</si>
  <si>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</si>
  <si>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</si>
  <si>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</si>
  <si>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</si>
  <si>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</si>
  <si>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</si>
  <si>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</si>
  <si>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</si>
  <si>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</si>
  <si>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</si>
  <si>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</si>
  <si>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</si>
  <si>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</si>
  <si>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</si>
  <si>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</si>
  <si>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</si>
  <si>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</si>
  <si>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</si>
  <si>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</si>
  <si>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</si>
  <si>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</si>
  <si>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</si>
  <si>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</si>
  <si>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</si>
  <si>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</si>
  <si>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</si>
  <si>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</si>
  <si>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</si>
  <si>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</si>
  <si>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</si>
  <si>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</si>
  <si>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</si>
  <si>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</si>
  <si>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</si>
  <si>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</si>
  <si>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</si>
  <si>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</si>
  <si>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</si>
  <si>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</si>
  <si>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</si>
  <si>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</si>
  <si>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</si>
  <si>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</si>
  <si>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</si>
  <si>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</si>
  <si>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</si>
  <si>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</si>
  <si>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</si>
  <si>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</si>
  <si>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</si>
  <si>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</si>
  <si>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</si>
  <si>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</si>
  <si>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</si>
  <si>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</si>
  <si>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</si>
  <si>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</si>
  <si>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</si>
  <si>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</si>
  <si>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</si>
  <si>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</si>
  <si>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</si>
  <si>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</si>
  <si>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</si>
  <si>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</si>
  <si>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</si>
  <si>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</si>
  <si>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</si>
  <si>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</si>
  <si>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</si>
  <si>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</si>
  <si>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</si>
  <si>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</si>
  <si>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</si>
  <si>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</si>
  <si>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</si>
  <si>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</si>
  <si>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</si>
  <si>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</si>
  <si>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</si>
  <si>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</si>
  <si>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</si>
  <si>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</si>
  <si>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</si>
  <si>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</si>
  <si>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</si>
  <si>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</si>
  <si>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</si>
  <si>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</si>
  <si>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</si>
  <si>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</si>
  <si>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</si>
  <si>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</si>
  <si>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</si>
  <si>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</si>
  <si>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</si>
  <si>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</si>
  <si>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</si>
  <si>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</si>
  <si>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</si>
  <si>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</si>
  <si>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</si>
  <si>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</si>
  <si>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</si>
  <si>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</si>
  <si>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</si>
  <si>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</si>
  <si>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</si>
  <si>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</si>
  <si>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</si>
  <si>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</si>
  <si>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</si>
  <si>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</si>
  <si>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</si>
  <si>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</si>
  <si>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</si>
  <si>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</si>
  <si>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</si>
  <si>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</si>
  <si>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</si>
  <si>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</si>
  <si>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</si>
  <si>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</si>
  <si>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</si>
  <si>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</si>
  <si>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</si>
  <si>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</si>
  <si>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</si>
  <si>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</si>
  <si>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</si>
  <si>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</si>
  <si>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</si>
  <si>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</si>
  <si>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</si>
  <si>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</si>
  <si>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</si>
  <si>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</si>
  <si>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</si>
  <si>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</si>
  <si>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</si>
  <si>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</si>
  <si>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</si>
  <si>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</si>
  <si>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</si>
  <si>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</si>
  <si>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</si>
  <si>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</si>
  <si>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</si>
  <si>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</si>
  <si>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</si>
  <si>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</si>
  <si>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</si>
  <si>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</si>
  <si>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</si>
  <si>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</si>
  <si>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</si>
  <si>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</si>
  <si>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</si>
  <si>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</si>
  <si>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</si>
  <si>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</si>
  <si>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</si>
  <si>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</si>
  <si>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</si>
  <si>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</si>
  <si>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</si>
  <si>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</si>
  <si>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</si>
  <si>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</si>
  <si>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</si>
  <si>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</si>
  <si>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</si>
  <si>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</si>
  <si>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</si>
  <si>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</si>
  <si>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</si>
  <si>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</si>
  <si>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</si>
  <si>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</si>
  <si>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</si>
  <si>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</si>
  <si>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</si>
  <si>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</si>
  <si>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</si>
  <si>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</si>
  <si>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</si>
  <si>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</si>
  <si>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</si>
  <si>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</si>
  <si>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</si>
  <si>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</si>
  <si>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</si>
  <si>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</si>
  <si>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</si>
  <si>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</si>
  <si>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</si>
  <si>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</si>
  <si>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</si>
  <si>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</si>
  <si>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</si>
  <si>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</si>
  <si>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</si>
  <si>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</si>
  <si>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</si>
  <si>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</si>
  <si>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</si>
  <si>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</si>
  <si>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</si>
  <si>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</si>
  <si>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</si>
  <si>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</si>
  <si>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</si>
  <si>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</si>
  <si>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</si>
  <si>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</si>
  <si>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</si>
  <si>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</si>
  <si>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</si>
  <si>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</si>
  <si>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</si>
  <si>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</si>
  <si>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</si>
  <si>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</si>
  <si>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</si>
  <si>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</si>
  <si>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</si>
  <si>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</si>
  <si>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</si>
  <si>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</si>
  <si>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</si>
  <si>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</si>
  <si>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</si>
  <si>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</si>
  <si>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</si>
  <si>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</si>
  <si>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</si>
  <si>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</si>
  <si>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</si>
  <si>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</si>
  <si>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</si>
  <si>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</si>
  <si>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</si>
  <si>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</si>
  <si>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</si>
  <si>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</si>
  <si>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</si>
  <si>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</si>
  <si>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</si>
  <si>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</si>
  <si>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</si>
  <si>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</si>
  <si>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</si>
  <si>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</si>
  <si>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</si>
  <si>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</si>
  <si>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</si>
  <si>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</si>
  <si>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</si>
  <si>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</si>
  <si>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</si>
  <si>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</si>
  <si>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</si>
  <si>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</si>
  <si>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</si>
  <si>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</si>
  <si>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</si>
  <si>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</si>
  <si>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</si>
  <si>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</si>
  <si>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</si>
  <si>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</si>
  <si>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</si>
  <si>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</si>
  <si>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</si>
  <si>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</si>
  <si>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</si>
  <si>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</si>
  <si>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</si>
  <si>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</si>
  <si>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</si>
  <si>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</si>
  <si>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</si>
  <si>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</si>
  <si>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</si>
  <si>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</si>
  <si>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</si>
  <si>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</si>
  <si>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</si>
  <si>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</si>
  <si>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</si>
  <si>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</si>
  <si>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</si>
  <si>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</si>
  <si>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</si>
  <si>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</si>
  <si>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</si>
  <si>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</si>
  <si>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</si>
  <si>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</si>
  <si>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</si>
  <si>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</si>
  <si>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</si>
  <si>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</si>
  <si>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</si>
  <si>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</si>
  <si>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</si>
  <si>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</si>
  <si>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</si>
  <si>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</si>
  <si>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</si>
  <si>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</si>
  <si>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</si>
  <si>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</si>
  <si>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</si>
  <si>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</si>
  <si>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</si>
  <si>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</si>
  <si>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</si>
  <si>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</si>
  <si>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</si>
  <si>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</si>
  <si>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</si>
  <si>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</si>
  <si>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</si>
  <si>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</si>
  <si>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</si>
  <si>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</si>
  <si>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</si>
  <si>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</si>
  <si>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</si>
  <si>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</si>
  <si>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</si>
  <si>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</si>
  <si>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</si>
  <si>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</si>
  <si>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</si>
  <si>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</si>
  <si>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</si>
  <si>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</si>
  <si>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</si>
  <si>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</si>
  <si>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</si>
  <si>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</si>
  <si>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</si>
  <si>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</si>
  <si>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</si>
  <si>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</si>
  <si>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</si>
  <si>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</si>
  <si>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</si>
  <si>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</si>
  <si>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</si>
  <si>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</si>
  <si>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</si>
  <si>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</si>
  <si>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</si>
  <si>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</si>
  <si>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</si>
  <si>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</si>
  <si>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</si>
  <si>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</si>
  <si>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</si>
  <si>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</si>
  <si>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</si>
  <si>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</si>
  <si>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</si>
  <si>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</si>
  <si>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</si>
  <si>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</si>
  <si>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</si>
  <si>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</si>
  <si>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</si>
  <si>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</si>
  <si>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</si>
  <si>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</si>
  <si>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</si>
  <si>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</si>
  <si>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</si>
  <si>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</si>
  <si>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</si>
  <si>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</si>
  <si>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</si>
  <si>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</si>
  <si>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</si>
  <si>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</si>
  <si>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</si>
  <si>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</si>
  <si>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</si>
  <si>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</si>
  <si>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</si>
  <si>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</si>
  <si>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</si>
  <si>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</si>
  <si>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</si>
  <si>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</si>
  <si>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</si>
  <si>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</si>
  <si>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</si>
  <si>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</si>
  <si>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</si>
  <si>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</si>
  <si>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</si>
  <si>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</si>
  <si>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</si>
  <si>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</si>
  <si>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</si>
  <si>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</si>
  <si>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</si>
  <si>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</si>
  <si>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</si>
  <si>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</si>
  <si>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</si>
  <si>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</si>
  <si>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</si>
  <si>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</si>
  <si>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</si>
  <si>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</si>
  <si>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</si>
  <si>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</si>
  <si>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</si>
  <si>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</si>
  <si>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</si>
  <si>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</si>
  <si>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</si>
  <si>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</si>
  <si>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</si>
  <si>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</si>
  <si>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</si>
  <si>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</si>
  <si>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</si>
  <si>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</si>
  <si>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</si>
  <si>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</si>
  <si>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</si>
  <si>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</si>
  <si>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</si>
  <si>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</si>
  <si>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</si>
  <si>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</si>
  <si>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</si>
  <si>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</si>
  <si>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</si>
  <si>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</si>
  <si>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</si>
  <si>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</si>
  <si>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</si>
  <si>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</si>
  <si>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</si>
  <si>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</si>
  <si>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</si>
  <si>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</si>
  <si>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</si>
  <si>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</si>
  <si>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</si>
  <si>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</si>
  <si>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</si>
  <si>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</si>
  <si>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</si>
  <si>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</si>
  <si>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</si>
  <si>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</si>
  <si>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</si>
  <si>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</si>
  <si>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</si>
  <si>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</si>
  <si>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</si>
  <si>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</si>
  <si>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</si>
  <si>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</si>
  <si>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</si>
  <si>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</si>
  <si>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</si>
  <si>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</si>
  <si>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</si>
  <si>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</si>
  <si>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</si>
  <si>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</si>
  <si>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</si>
  <si>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</si>
  <si>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</si>
  <si>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</si>
  <si>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</si>
  <si>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</si>
  <si>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</si>
  <si>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</si>
  <si>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</si>
  <si>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</si>
  <si>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</si>
  <si>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</si>
  <si>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</si>
  <si>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</si>
  <si>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</si>
  <si>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</si>
  <si>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</si>
  <si>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</si>
  <si>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</si>
  <si>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</si>
  <si>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</si>
  <si>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</si>
  <si>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</si>
  <si>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</si>
  <si>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</si>
  <si>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</si>
  <si>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</si>
  <si>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</si>
  <si>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</si>
  <si>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</si>
  <si>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</si>
  <si>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</si>
  <si>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</si>
  <si>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</si>
  <si>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</si>
  <si>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</si>
  <si>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</si>
  <si>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</si>
  <si>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</si>
  <si>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</si>
  <si>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</si>
  <si>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</si>
  <si>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</si>
  <si>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</si>
  <si>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</si>
  <si>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</si>
  <si>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</si>
  <si>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</si>
  <si>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</si>
  <si>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</si>
  <si>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</si>
  <si>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</si>
  <si>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</si>
  <si>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</si>
  <si>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</si>
  <si>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</si>
  <si>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</si>
  <si>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</si>
  <si>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</si>
  <si>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</si>
  <si>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</si>
  <si>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</si>
  <si>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</si>
  <si>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</si>
  <si>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</si>
  <si>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</si>
  <si>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</si>
  <si>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</si>
  <si>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</si>
  <si>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</si>
  <si>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</si>
  <si>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</si>
  <si>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</si>
  <si>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</si>
  <si>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</si>
  <si>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</si>
  <si>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</si>
  <si>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</si>
  <si>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</si>
  <si>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</si>
  <si>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</si>
  <si>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</si>
  <si>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</si>
  <si>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</si>
  <si>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</si>
  <si>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</si>
  <si>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</si>
  <si>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</si>
  <si>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</si>
  <si>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</si>
  <si>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</si>
  <si>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</si>
  <si>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</si>
  <si>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</si>
  <si>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</si>
  <si>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</si>
  <si>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</si>
  <si>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</si>
  <si>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</si>
  <si>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</si>
  <si>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</si>
  <si>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</si>
  <si>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</si>
  <si>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</si>
  <si>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</si>
  <si>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</si>
  <si>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</si>
  <si>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</si>
  <si>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</si>
  <si>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</si>
  <si>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</si>
  <si>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</si>
  <si>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</si>
  <si>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</si>
  <si>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</si>
  <si>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</si>
  <si>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</si>
  <si>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</si>
  <si>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</si>
  <si>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</si>
  <si>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</si>
  <si>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</si>
  <si>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</si>
  <si>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</si>
  <si>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</si>
  <si>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</si>
  <si>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</si>
  <si>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</si>
  <si>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</si>
  <si>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</si>
  <si>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</si>
  <si>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</si>
  <si>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</si>
  <si>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</si>
  <si>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</si>
  <si>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</si>
  <si>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</si>
  <si>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</si>
  <si>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</si>
  <si>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</si>
  <si>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</si>
  <si>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</si>
  <si>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</si>
  <si>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</si>
  <si>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</si>
  <si>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</si>
  <si>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</si>
  <si>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</si>
  <si>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</si>
  <si>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</si>
  <si>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</si>
  <si>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</si>
  <si>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</si>
  <si>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</si>
  <si>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</si>
  <si>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</si>
  <si>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</si>
  <si>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</si>
  <si>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</si>
  <si>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</si>
  <si>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</si>
  <si>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</si>
  <si>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</si>
  <si>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</si>
  <si>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</si>
  <si>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</si>
  <si>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</si>
  <si>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</si>
  <si>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</si>
  <si>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</si>
  <si>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</si>
  <si>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</si>
  <si>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</si>
  <si>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</si>
  <si>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</si>
  <si>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</si>
  <si>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</si>
  <si>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</si>
  <si>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</si>
  <si>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</si>
  <si>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</si>
  <si>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</si>
  <si>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</si>
  <si>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</si>
  <si>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</si>
  <si>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</si>
  <si>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</si>
  <si>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</si>
  <si>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</si>
  <si>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</si>
  <si>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</si>
  <si>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</si>
  <si>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</si>
  <si>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</si>
  <si>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</si>
  <si>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</si>
  <si>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</si>
  <si>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</si>
  <si>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</si>
  <si>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</si>
  <si>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</si>
  <si>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</si>
  <si>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</si>
  <si>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</si>
  <si>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</si>
  <si>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</si>
  <si>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</si>
  <si>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</si>
  <si>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</si>
  <si>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</si>
  <si>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</si>
  <si>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</si>
  <si>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</si>
  <si>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</si>
  <si>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</si>
  <si>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</si>
  <si>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</si>
  <si>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</si>
  <si>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</si>
  <si>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</si>
  <si>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</si>
  <si>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</si>
  <si>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</si>
  <si>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</si>
  <si>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</si>
  <si>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</si>
  <si>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</si>
  <si>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</si>
  <si>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</si>
  <si>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</si>
  <si>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</si>
  <si>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</si>
  <si>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</si>
  <si>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</si>
  <si>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</si>
  <si>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</si>
  <si>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</si>
  <si>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</si>
  <si>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</si>
  <si>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</si>
  <si>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</si>
  <si>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</si>
  <si>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</si>
  <si>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</si>
  <si>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</si>
  <si>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</si>
  <si>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</si>
  <si>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</si>
  <si>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</si>
  <si>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</si>
  <si>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</si>
  <si>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</si>
  <si>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</si>
  <si>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</si>
  <si>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</si>
  <si>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</si>
  <si>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</si>
  <si>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</si>
  <si>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</si>
  <si>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</si>
  <si>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</si>
  <si>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</si>
  <si>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</si>
  <si>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</si>
  <si>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</si>
  <si>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</si>
  <si>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</si>
  <si>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</si>
  <si>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</si>
  <si>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</si>
  <si>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</si>
  <si>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</si>
  <si>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</si>
  <si>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</si>
  <si>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</si>
  <si>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</si>
  <si>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</si>
  <si>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</si>
  <si>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</si>
  <si>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</si>
  <si>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</si>
  <si>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</si>
  <si>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</si>
  <si>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</si>
  <si>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</si>
  <si>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</si>
  <si>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</si>
  <si>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</si>
  <si>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</si>
  <si>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</si>
  <si>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</si>
  <si>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</si>
  <si>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</si>
  <si>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</si>
  <si>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</si>
  <si>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</si>
  <si>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</si>
  <si>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</si>
  <si>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</si>
  <si>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</si>
  <si>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</si>
  <si>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</si>
  <si>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</si>
  <si>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</si>
  <si>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</si>
  <si>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</si>
  <si>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</si>
  <si>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</si>
  <si>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</si>
  <si>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</si>
  <si>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</si>
  <si>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</si>
  <si>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</si>
  <si>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</si>
  <si>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</si>
  <si>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</si>
  <si>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</si>
  <si>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</si>
  <si>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</si>
  <si>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</si>
  <si>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</si>
  <si>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</si>
  <si>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</si>
  <si>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</si>
  <si>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</si>
  <si>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</si>
  <si>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</si>
  <si>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</si>
  <si>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</si>
  <si>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</si>
  <si>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</si>
  <si>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</si>
  <si>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</si>
  <si>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</si>
  <si>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</si>
  <si>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</si>
  <si>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</si>
  <si>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</si>
  <si>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</si>
  <si>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</si>
  <si>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</si>
  <si>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</si>
  <si>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</si>
  <si>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</si>
  <si>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</si>
  <si>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</si>
  <si>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</si>
  <si>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</si>
  <si>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</si>
  <si>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</si>
  <si>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</si>
  <si>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</si>
  <si>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</si>
  <si>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</si>
  <si>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</si>
  <si>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</si>
  <si>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</si>
  <si>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</si>
  <si>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</si>
  <si>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</si>
  <si>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</si>
  <si>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</si>
  <si>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</si>
  <si>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</si>
  <si>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</si>
  <si>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</si>
  <si>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</si>
  <si>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</si>
  <si>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</si>
  <si>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</si>
  <si>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</si>
  <si>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</si>
  <si>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</si>
  <si>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</si>
  <si>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</si>
  <si>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</si>
  <si>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</si>
  <si>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</si>
  <si>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</si>
  <si>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</si>
  <si>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</si>
  <si>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</si>
  <si>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</si>
  <si>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</si>
  <si>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</si>
  <si>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</si>
  <si>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</si>
  <si>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</si>
  <si>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</si>
  <si>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</si>
  <si>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</si>
  <si>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</si>
  <si>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</si>
  <si>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</si>
  <si>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</si>
  <si>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</si>
  <si>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</si>
  <si>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</si>
  <si>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</si>
  <si>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</si>
  <si>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</si>
  <si>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</si>
  <si>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</si>
  <si>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</si>
  <si>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</si>
  <si>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</si>
  <si>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</si>
  <si>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</si>
  <si>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</si>
  <si>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</si>
  <si>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</si>
  <si>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</si>
  <si>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</si>
  <si>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</si>
  <si>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</si>
  <si>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</si>
  <si>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</si>
  <si>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</si>
  <si>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</si>
  <si>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</si>
  <si>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</si>
  <si>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</si>
  <si>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</si>
  <si>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</si>
  <si>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</si>
  <si>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</si>
  <si>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</si>
  <si>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</si>
  <si>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</si>
  <si>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</si>
  <si>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</si>
  <si>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</si>
  <si>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</si>
  <si>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</si>
  <si>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</si>
  <si>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</si>
  <si>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</si>
  <si>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</si>
  <si>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</si>
  <si>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</si>
  <si>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</si>
  <si>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</si>
  <si>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</si>
  <si>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</si>
  <si>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</si>
  <si>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</si>
  <si>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</si>
  <si>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</si>
  <si>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</si>
  <si>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</si>
  <si>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</si>
  <si>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</si>
  <si>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</si>
  <si>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</si>
  <si>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</si>
  <si>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</si>
  <si>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</si>
  <si>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</si>
  <si>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</si>
  <si>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</si>
  <si>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</si>
  <si>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</si>
  <si>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</si>
  <si>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</si>
  <si>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</si>
  <si>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</si>
  <si>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</si>
  <si>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</si>
  <si>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</si>
  <si>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</si>
  <si>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</si>
  <si>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</si>
  <si>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</si>
  <si>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</si>
  <si>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</si>
  <si>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</si>
  <si>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</si>
  <si>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</si>
  <si>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</si>
  <si>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</si>
  <si>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</si>
  <si>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</si>
  <si>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</si>
  <si>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</si>
  <si>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</si>
  <si>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</si>
  <si>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</si>
  <si>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</si>
  <si>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</si>
  <si>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</si>
  <si>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</si>
  <si>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</si>
  <si>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</si>
  <si>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</si>
  <si>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</si>
  <si>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</si>
  <si>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</si>
  <si>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</si>
  <si>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</si>
  <si>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</si>
  <si>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</si>
  <si>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</si>
  <si>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</si>
  <si>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</si>
  <si>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</si>
  <si>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</si>
  <si>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</si>
  <si>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</si>
  <si>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</si>
  <si>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</si>
  <si>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</si>
  <si>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</si>
  <si>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</si>
  <si>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</si>
  <si>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</si>
  <si>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</si>
  <si>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</si>
  <si>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</si>
  <si>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</si>
  <si>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</si>
  <si>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</si>
  <si>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</si>
  <si>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</si>
  <si>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</si>
  <si>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</si>
  <si>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</si>
  <si>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</si>
  <si>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</si>
  <si>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</si>
  <si>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</si>
  <si>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</si>
  <si>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</si>
  <si>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</si>
  <si>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</si>
  <si>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</si>
  <si>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</si>
  <si>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</si>
  <si>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</si>
  <si>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</si>
  <si>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</si>
  <si>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</si>
  <si>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</si>
  <si>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</si>
  <si>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</si>
  <si>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</si>
  <si>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</si>
  <si>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</si>
  <si>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</si>
  <si>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</si>
  <si>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</si>
  <si>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</si>
  <si>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</si>
  <si>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</si>
  <si>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</si>
  <si>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</si>
  <si>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</si>
  <si>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</si>
  <si>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</si>
  <si>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</si>
  <si>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</si>
  <si>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</si>
  <si>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</si>
  <si>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</si>
  <si>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</si>
  <si>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</si>
  <si>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</si>
  <si>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</si>
  <si>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</si>
  <si>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</si>
  <si>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</si>
  <si>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</si>
  <si>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</si>
  <si>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</si>
  <si>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</si>
  <si>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</si>
  <si>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</si>
  <si>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</si>
  <si>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</si>
  <si>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</si>
  <si>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</si>
  <si>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</si>
  <si>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</si>
  <si>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</si>
  <si>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</si>
  <si>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</si>
  <si>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</si>
  <si>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</si>
  <si>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</si>
  <si>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</si>
  <si>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</si>
  <si>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</si>
  <si>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</si>
  <si>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</si>
  <si>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</si>
  <si>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</si>
  <si>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</si>
  <si>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</si>
  <si>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</si>
  <si>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</si>
  <si>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</si>
  <si>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</si>
  <si>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</si>
  <si>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</si>
  <si>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</si>
  <si>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</si>
  <si>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</si>
  <si>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</si>
  <si>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</si>
  <si>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</si>
  <si>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</si>
  <si>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</si>
  <si>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</si>
  <si>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</si>
  <si>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</si>
  <si>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</si>
  <si>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</si>
  <si>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</si>
  <si>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</si>
  <si>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</si>
  <si>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</si>
  <si>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</si>
  <si>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</si>
  <si>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</si>
  <si>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</si>
  <si>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</si>
  <si>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</si>
  <si>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</si>
  <si>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</si>
  <si>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</si>
  <si>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</si>
  <si>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</si>
  <si>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</si>
  <si>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</si>
  <si>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</si>
  <si>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</si>
  <si>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</si>
  <si>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</si>
  <si>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</si>
  <si>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</si>
  <si>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</si>
  <si>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</si>
  <si>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</si>
  <si>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</si>
  <si>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</si>
  <si>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</si>
  <si>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</si>
  <si>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</si>
  <si>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</si>
  <si>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</si>
  <si>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</si>
  <si>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</si>
  <si>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</si>
  <si>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</si>
  <si>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</si>
  <si>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</si>
  <si>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</si>
  <si>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</si>
  <si>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</si>
  <si>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</si>
  <si>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</si>
  <si>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</si>
  <si>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</si>
  <si>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</si>
  <si>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</si>
  <si>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</si>
  <si>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</si>
  <si>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</si>
  <si>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</si>
  <si>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</si>
  <si>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</si>
  <si>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</si>
  <si>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</si>
  <si>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</si>
  <si>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</si>
  <si>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</si>
  <si>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</si>
  <si>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</si>
  <si>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</si>
  <si>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</si>
  <si>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</si>
  <si>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</si>
  <si>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</si>
  <si>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</si>
  <si>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</si>
  <si>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</si>
  <si>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</si>
  <si>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</si>
  <si>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</si>
  <si>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</si>
  <si>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</si>
  <si>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</si>
  <si>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</si>
  <si>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</si>
  <si>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</si>
  <si>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</si>
  <si>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</si>
  <si>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</si>
  <si>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</si>
  <si>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</si>
  <si>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</si>
  <si>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</si>
  <si>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</si>
  <si>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</si>
  <si>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</si>
  <si>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</si>
  <si>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</si>
  <si>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</si>
  <si>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</si>
  <si>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</si>
  <si>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</si>
  <si>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</si>
  <si>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</si>
  <si>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</si>
  <si>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</si>
  <si>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</si>
  <si>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</si>
  <si>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</si>
  <si>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</si>
  <si>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</si>
  <si>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</si>
  <si>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</si>
  <si>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</si>
  <si>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</si>
  <si>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</si>
  <si>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</si>
  <si>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</si>
  <si>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</si>
  <si>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</si>
  <si>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</si>
  <si>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</si>
  <si>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</si>
  <si>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</si>
  <si>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</si>
  <si>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</si>
  <si>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</si>
  <si>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</si>
  <si>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</si>
  <si>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</si>
  <si>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</si>
  <si>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</si>
  <si>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</si>
  <si>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</si>
  <si>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</si>
  <si>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</si>
  <si>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</si>
  <si>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</si>
  <si>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</si>
  <si>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</si>
  <si>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</si>
  <si>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</si>
  <si>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</si>
  <si>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</si>
  <si>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</si>
  <si>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</si>
  <si>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</si>
  <si>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</si>
  <si>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</si>
  <si>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</si>
  <si>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</si>
  <si>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</si>
  <si>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</si>
  <si>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</si>
  <si>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</si>
  <si>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</si>
  <si>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</si>
  <si>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</si>
  <si>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</si>
  <si>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</si>
  <si>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</si>
  <si>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</si>
  <si>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</si>
  <si>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</si>
  <si>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</si>
  <si>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</si>
  <si>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</si>
  <si>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</si>
  <si>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</si>
  <si>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</si>
  <si>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</si>
  <si>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</si>
  <si>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</si>
  <si>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</si>
  <si>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</si>
  <si>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</si>
  <si>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</si>
  <si>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</si>
  <si>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</si>
  <si>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</si>
  <si>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</si>
  <si>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</si>
  <si>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</si>
  <si>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</si>
  <si>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</si>
  <si>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</si>
  <si>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</si>
  <si>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</si>
  <si>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</si>
  <si>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</si>
  <si>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</si>
  <si>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</si>
  <si>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</si>
  <si>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</si>
  <si>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</si>
  <si>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</si>
  <si>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</si>
  <si>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</si>
  <si>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</si>
  <si>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</si>
  <si>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</si>
  <si>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</si>
  <si>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</si>
  <si>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</si>
  <si>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</si>
  <si>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</si>
  <si>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</si>
  <si>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</si>
  <si>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</si>
  <si>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</si>
  <si>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</si>
  <si>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</si>
  <si>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</si>
  <si>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</si>
  <si>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</si>
  <si>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</si>
  <si>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</si>
  <si>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</si>
  <si>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</si>
  <si>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</si>
  <si>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</si>
  <si>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</si>
  <si>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</si>
  <si>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</si>
  <si>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</si>
  <si>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</si>
  <si>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</si>
  <si>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</si>
  <si>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</si>
  <si>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</si>
  <si>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</si>
  <si>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</si>
  <si>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</si>
  <si>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</si>
  <si>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</si>
  <si>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</si>
  <si>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</si>
  <si>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</si>
  <si>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</si>
  <si>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</si>
  <si>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</si>
  <si>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</si>
  <si>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</si>
  <si>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</si>
  <si>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</si>
  <si>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</si>
  <si>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</si>
  <si>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</si>
  <si>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</si>
  <si>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</si>
  <si>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</si>
  <si>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</si>
  <si>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</si>
  <si>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</si>
  <si>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</si>
  <si>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</si>
  <si>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</si>
  <si>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</si>
  <si>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</si>
  <si>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</si>
  <si>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</si>
  <si>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</si>
  <si>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</si>
  <si>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</si>
  <si>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</si>
  <si>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</si>
  <si>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</si>
  <si>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</si>
  <si>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</si>
  <si>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</si>
  <si>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</si>
  <si>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</si>
  <si>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</si>
  <si>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</si>
  <si>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</si>
  <si>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</si>
  <si>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</si>
  <si>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</si>
  <si>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</si>
  <si>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</si>
  <si>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</si>
  <si>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</si>
  <si>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</si>
  <si>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</si>
  <si>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</si>
  <si>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</si>
  <si>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</si>
  <si>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</si>
  <si>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</si>
  <si>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</si>
  <si>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</si>
  <si>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</si>
  <si>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</si>
  <si>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</si>
  <si>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</si>
  <si>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</si>
  <si>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</si>
  <si>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</si>
  <si>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</si>
  <si>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</si>
  <si>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</si>
  <si>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</si>
  <si>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</si>
  <si>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</si>
  <si>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</si>
  <si>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</si>
  <si>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</si>
  <si>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</si>
  <si>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</si>
  <si>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</si>
  <si>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</si>
  <si>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</si>
  <si>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</si>
  <si>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</si>
  <si>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</si>
  <si>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</si>
  <si>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</si>
  <si>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</si>
  <si>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</si>
  <si>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</si>
  <si>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</si>
  <si>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</si>
  <si>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</si>
  <si>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</si>
  <si>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</si>
  <si>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</si>
  <si>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</si>
  <si>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</si>
  <si>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</si>
  <si>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</si>
  <si>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</si>
  <si>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</si>
  <si>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</si>
  <si>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</si>
  <si>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</si>
  <si>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</si>
  <si>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</si>
  <si>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</si>
  <si>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</si>
  <si>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</si>
  <si>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</si>
  <si>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</si>
  <si>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</si>
  <si>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</si>
  <si>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</si>
  <si>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</si>
  <si>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</si>
  <si>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</si>
  <si>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</si>
  <si>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</si>
  <si>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</si>
  <si>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</si>
  <si>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</si>
  <si>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</si>
  <si>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</si>
  <si>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</si>
  <si>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</si>
  <si>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</si>
  <si>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</si>
  <si>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</si>
  <si>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</si>
  <si>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</si>
  <si>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</si>
  <si>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</si>
  <si>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</si>
  <si>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</si>
  <si>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</si>
  <si>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</si>
  <si>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</si>
  <si>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</si>
  <si>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</si>
  <si>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</si>
  <si>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</si>
  <si>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</si>
  <si>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</si>
  <si>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</si>
  <si>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</si>
  <si>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</si>
  <si>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</si>
  <si>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</si>
  <si>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</si>
  <si>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</si>
  <si>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</si>
  <si>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</si>
  <si>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</si>
  <si>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</si>
  <si>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</si>
  <si>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</si>
  <si>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</si>
  <si>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</si>
  <si>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</si>
  <si>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</si>
  <si>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</si>
  <si>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</si>
  <si>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</si>
  <si>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</si>
  <si>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</si>
  <si>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</si>
  <si>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</si>
  <si>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</si>
  <si>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</si>
  <si>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</si>
  <si>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</si>
  <si>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</si>
  <si>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</si>
  <si>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</si>
  <si>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</si>
  <si>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</si>
  <si>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</si>
  <si>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</si>
  <si>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</si>
  <si>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</si>
  <si>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</si>
  <si>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</si>
  <si>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</si>
  <si>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</si>
  <si>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</si>
  <si>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</si>
  <si>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</si>
  <si>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</si>
  <si>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</si>
  <si>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</si>
  <si>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</si>
  <si>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</si>
  <si>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</si>
  <si>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</si>
  <si>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</si>
  <si>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</si>
  <si>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</si>
  <si>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</si>
  <si>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</si>
  <si>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</si>
  <si>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</si>
  <si>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</si>
  <si>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</si>
  <si>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</si>
  <si>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</si>
  <si>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</si>
  <si>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</si>
  <si>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</si>
  <si>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</si>
  <si>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</si>
  <si>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</si>
  <si>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</si>
  <si>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</si>
  <si>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</si>
  <si>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</si>
  <si>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</si>
  <si>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</si>
  <si>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</si>
  <si>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</si>
  <si>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</si>
  <si>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</si>
  <si>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</si>
  <si>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</si>
  <si>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</si>
  <si>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</si>
  <si>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</si>
  <si>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</si>
  <si>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</si>
  <si>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</si>
  <si>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</si>
  <si>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</si>
  <si>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</si>
  <si>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</si>
  <si>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</si>
  <si>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</si>
  <si>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</si>
  <si>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</si>
  <si>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</si>
  <si>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</si>
  <si>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</si>
  <si>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</si>
  <si>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</si>
  <si>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</si>
  <si>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</si>
  <si>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</si>
  <si>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</si>
  <si>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</si>
  <si>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</si>
  <si>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</si>
  <si>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</si>
  <si>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</si>
  <si>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</si>
  <si>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</si>
  <si>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</si>
  <si>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</si>
  <si>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</si>
  <si>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</si>
  <si>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</si>
  <si>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</si>
  <si>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</si>
  <si>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</si>
  <si>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</si>
  <si>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</si>
  <si>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</si>
  <si>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</si>
  <si>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</si>
  <si>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</si>
  <si>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</si>
  <si>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</si>
  <si>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</si>
  <si>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</si>
  <si>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</si>
  <si>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</si>
  <si>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</si>
  <si>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</si>
  <si>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</si>
  <si>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</si>
  <si>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</si>
  <si>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</si>
  <si>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</si>
  <si>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</si>
  <si>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</si>
  <si>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</si>
  <si>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</si>
  <si>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</si>
  <si>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</si>
  <si>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</si>
  <si>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</si>
  <si>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</si>
  <si>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</si>
  <si>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</si>
  <si>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</si>
  <si>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</si>
  <si>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</si>
  <si>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</si>
  <si>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</si>
  <si>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</si>
  <si>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</si>
  <si>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</si>
  <si>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</si>
  <si>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</si>
  <si>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</si>
  <si>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</si>
  <si>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</si>
  <si>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</si>
  <si>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</si>
  <si>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</si>
  <si>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</si>
  <si>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</si>
  <si>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</si>
  <si>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</si>
  <si>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</si>
  <si>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</si>
  <si>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</si>
  <si>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</si>
  <si>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</si>
  <si>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</si>
  <si>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</si>
  <si>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</si>
  <si>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</si>
  <si>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</si>
  <si>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</si>
  <si>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</si>
  <si>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</si>
  <si>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</si>
  <si>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</si>
  <si>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</si>
  <si>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</si>
  <si>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</si>
  <si>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</si>
  <si>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</si>
  <si>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</si>
  <si>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</si>
  <si>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</si>
  <si>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</si>
  <si>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</si>
  <si>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</si>
  <si>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</si>
  <si>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</si>
  <si>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</si>
  <si>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</si>
  <si>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</si>
  <si>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</si>
  <si>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</si>
  <si>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</si>
  <si>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</si>
  <si>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</si>
  <si>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</si>
  <si>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</si>
  <si>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</si>
  <si>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</si>
  <si>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</si>
  <si>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</si>
  <si>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</si>
  <si>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</si>
  <si>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</si>
  <si>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</si>
  <si>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</si>
  <si>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</si>
  <si>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</si>
  <si>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</si>
  <si>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</si>
  <si>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</si>
  <si>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</si>
  <si>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</si>
  <si>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</si>
  <si>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</si>
  <si>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</si>
  <si>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</si>
  <si>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</si>
  <si>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</si>
  <si>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</si>
  <si>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</si>
  <si>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</si>
  <si>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</si>
  <si>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</si>
  <si>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</si>
  <si>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</si>
  <si>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</si>
  <si>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</si>
  <si>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</si>
  <si>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</si>
  <si>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</si>
  <si>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</si>
  <si>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</si>
  <si>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</si>
  <si>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</si>
  <si>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</si>
  <si>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</si>
  <si>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</si>
  <si>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</si>
  <si>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</si>
  <si>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</si>
  <si>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</si>
  <si>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</si>
  <si>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</si>
  <si>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</si>
  <si>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</si>
  <si>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</si>
  <si>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</si>
  <si>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</si>
  <si>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</si>
  <si>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</si>
  <si>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</si>
  <si>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</si>
  <si>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</si>
  <si>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</si>
  <si>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</si>
  <si>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</si>
  <si>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</si>
  <si>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</si>
  <si>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</si>
  <si>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</si>
  <si>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</si>
  <si>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</si>
  <si>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</si>
  <si>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</si>
  <si>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</si>
  <si>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</si>
  <si>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</si>
  <si>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</si>
  <si>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</si>
  <si>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</si>
  <si>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</si>
  <si>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</si>
  <si>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</si>
  <si>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</si>
  <si>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</si>
  <si>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</si>
  <si>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</si>
  <si>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</si>
  <si>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</si>
  <si>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</si>
  <si>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</si>
  <si>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</si>
  <si>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</si>
  <si>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</si>
  <si>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</si>
  <si>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</si>
  <si>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</si>
  <si>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</si>
  <si>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</si>
  <si>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</si>
  <si>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</si>
  <si>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</si>
  <si>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</si>
  <si>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</si>
  <si>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</si>
  <si>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</si>
  <si>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</si>
  <si>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</si>
  <si>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</si>
  <si>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</si>
  <si>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</si>
  <si>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</si>
  <si>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</si>
  <si>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</si>
  <si>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</si>
  <si>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</si>
  <si>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</si>
  <si>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</si>
  <si>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</si>
  <si>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</si>
  <si>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</si>
  <si>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</si>
  <si>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</si>
  <si>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</si>
  <si>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</si>
  <si>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</si>
  <si>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</si>
  <si>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</si>
  <si>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</si>
  <si>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</si>
  <si>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</si>
  <si>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</si>
  <si>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</si>
  <si>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</si>
  <si>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</si>
  <si>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</si>
  <si>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</si>
  <si>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</si>
  <si>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</si>
  <si>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</si>
  <si>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</si>
  <si>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</si>
  <si>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</si>
  <si>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</si>
  <si>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</si>
  <si>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</si>
  <si>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</si>
  <si>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</si>
  <si>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</si>
  <si>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</si>
  <si>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</si>
  <si>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</si>
  <si>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</si>
  <si>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</si>
  <si>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</si>
  <si>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</si>
  <si>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</si>
  <si>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</si>
  <si>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</si>
  <si>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</si>
  <si>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</si>
  <si>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</si>
  <si>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</si>
  <si>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</si>
  <si>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</si>
  <si>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</si>
  <si>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</si>
  <si>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</si>
  <si>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</si>
  <si>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</si>
  <si>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</si>
  <si>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</si>
  <si>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</si>
  <si>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</si>
  <si>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</si>
  <si>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</si>
  <si>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</si>
  <si>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</si>
  <si>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</si>
  <si>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</si>
  <si>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</si>
  <si>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</si>
  <si>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</si>
  <si>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</si>
  <si>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</si>
  <si>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</si>
  <si>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</si>
  <si>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</si>
  <si>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</si>
  <si>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</si>
  <si>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</si>
  <si>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</si>
  <si>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</si>
  <si>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</si>
  <si>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</si>
  <si>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</si>
  <si>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</si>
  <si>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</si>
  <si>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</si>
  <si>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</si>
  <si>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</si>
  <si>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</si>
  <si>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</si>
  <si>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</si>
  <si>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</si>
  <si>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</si>
  <si>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</si>
  <si>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</si>
  <si>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</si>
  <si>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</si>
  <si>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</si>
  <si>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</si>
  <si>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</si>
  <si>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</si>
  <si>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</si>
  <si>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</si>
  <si>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</si>
  <si>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</si>
  <si>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</si>
  <si>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</si>
  <si>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</si>
  <si>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</si>
  <si>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</si>
  <si>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</si>
  <si>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</si>
  <si>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</si>
  <si>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</si>
  <si>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</si>
  <si>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</si>
  <si>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</si>
  <si>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</si>
  <si>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</si>
  <si>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</si>
  <si>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</si>
  <si>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</si>
  <si>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</si>
  <si>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</si>
  <si>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</si>
  <si>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</si>
  <si>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</si>
  <si>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</si>
  <si>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</si>
  <si>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</si>
  <si>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</si>
  <si>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</si>
  <si>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</si>
  <si>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</si>
  <si>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</si>
  <si>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</si>
  <si>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</si>
  <si>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</si>
  <si>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</si>
  <si>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</si>
  <si>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</si>
  <si>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</si>
  <si>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</si>
  <si>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</si>
  <si>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</si>
  <si>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</si>
  <si>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</si>
  <si>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</si>
  <si>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</si>
  <si>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</si>
  <si>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</si>
  <si>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</si>
  <si>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</si>
  <si>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</si>
  <si>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</si>
  <si>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</si>
  <si>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</si>
  <si>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</si>
  <si>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</si>
  <si>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</si>
  <si>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</si>
  <si>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</si>
  <si>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</si>
  <si>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</si>
  <si>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</si>
  <si>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</si>
  <si>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</si>
  <si>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</si>
  <si>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</si>
  <si>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</si>
  <si>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</si>
  <si>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</si>
  <si>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</si>
  <si>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</si>
  <si>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</si>
  <si>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</si>
  <si>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</si>
  <si>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</si>
  <si>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</si>
  <si>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</si>
  <si>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</si>
  <si>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</si>
  <si>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</si>
  <si>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</si>
  <si>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</si>
  <si>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</si>
  <si>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</si>
  <si>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</si>
  <si>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</si>
  <si>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</si>
  <si>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</si>
  <si>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</si>
  <si>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</si>
  <si>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</si>
  <si>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</si>
  <si>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</si>
  <si>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</si>
  <si>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</si>
  <si>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</si>
  <si>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</si>
  <si>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</si>
  <si>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</si>
  <si>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</si>
  <si>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</si>
  <si>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</si>
  <si>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</si>
  <si>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</si>
  <si>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</si>
  <si>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</si>
  <si>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</si>
  <si>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</si>
  <si>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</si>
  <si>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</si>
  <si>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</si>
  <si>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</si>
  <si>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</si>
  <si>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</si>
  <si>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</si>
  <si>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</si>
  <si>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</si>
  <si>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</si>
  <si>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</si>
  <si>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</si>
  <si>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</si>
  <si>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</si>
  <si>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</si>
  <si>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</si>
  <si>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</si>
  <si>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</si>
  <si>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</si>
  <si>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</si>
  <si>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</si>
  <si>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</si>
  <si>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</si>
  <si>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</si>
  <si>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</si>
  <si>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</si>
  <si>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</si>
  <si>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</si>
  <si>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</si>
  <si>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</si>
  <si>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</si>
  <si>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</si>
  <si>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</si>
  <si>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</si>
  <si>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</si>
  <si>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</si>
  <si>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</si>
  <si>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</si>
  <si>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</si>
  <si>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</si>
  <si>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</si>
  <si>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</si>
  <si>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</si>
  <si>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</si>
  <si>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</si>
  <si>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</si>
  <si>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</si>
  <si>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</si>
  <si>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</si>
  <si>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</si>
  <si>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</si>
  <si>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</si>
  <si>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</si>
  <si>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</si>
  <si>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</si>
  <si>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</si>
  <si>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</si>
  <si>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</si>
  <si>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</si>
  <si>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</si>
  <si>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</si>
  <si>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</si>
  <si>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</si>
  <si>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</si>
  <si>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</si>
  <si>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</si>
  <si>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</si>
  <si>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</si>
  <si>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</si>
  <si>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</si>
  <si>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</si>
  <si>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</si>
  <si>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</si>
  <si>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</si>
  <si>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</si>
  <si>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</si>
  <si>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</si>
  <si>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</si>
  <si>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</si>
  <si>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</si>
  <si>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</si>
  <si>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</si>
  <si>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</si>
  <si>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</si>
  <si>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</si>
  <si>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</si>
  <si>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</si>
  <si>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</si>
  <si>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</si>
  <si>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</si>
  <si>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</si>
  <si>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</si>
  <si>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</si>
  <si>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</si>
  <si>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</si>
  <si>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</si>
  <si>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</si>
  <si>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</si>
  <si>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</si>
  <si>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</si>
  <si>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</si>
  <si>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</si>
  <si>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</si>
  <si>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</si>
  <si>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</si>
  <si>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</si>
  <si>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</si>
  <si>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</si>
  <si>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</si>
  <si>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</si>
  <si>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</si>
  <si>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</si>
  <si>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</si>
  <si>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</si>
  <si>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</si>
  <si>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</si>
  <si>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</si>
  <si>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</si>
  <si>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</si>
  <si>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</si>
  <si>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</si>
  <si>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</si>
  <si>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</si>
  <si>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</si>
  <si>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</si>
  <si>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</si>
  <si>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</si>
  <si>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</si>
  <si>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</si>
  <si>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</si>
  <si>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</si>
  <si>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</si>
  <si>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</si>
  <si>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</si>
  <si>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</si>
  <si>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</si>
  <si>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</si>
  <si>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</si>
  <si>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</si>
  <si>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</si>
  <si>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</si>
  <si>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</si>
  <si>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</si>
  <si>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</si>
  <si>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</si>
  <si>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</si>
  <si>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</si>
  <si>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</si>
  <si>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</si>
  <si>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</si>
  <si>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</si>
  <si>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</si>
  <si>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</si>
  <si>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</si>
  <si>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</si>
  <si>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</si>
  <si>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</si>
  <si>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</si>
  <si>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</si>
  <si>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</si>
  <si>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</si>
  <si>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</si>
  <si>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</si>
  <si>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</si>
  <si>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</si>
  <si>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</si>
  <si>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</si>
  <si>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</si>
  <si>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</si>
  <si>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</si>
  <si>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</si>
  <si>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</si>
  <si>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</si>
  <si>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</si>
  <si>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</si>
  <si>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</si>
  <si>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</si>
  <si>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</si>
  <si>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</si>
  <si>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</si>
  <si>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</si>
  <si>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</si>
  <si>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</si>
  <si>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</si>
  <si>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</si>
  <si>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</si>
  <si>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</si>
  <si>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</si>
  <si>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</si>
  <si>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</si>
  <si>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</si>
  <si>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</si>
  <si>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</si>
  <si>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</si>
  <si>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</si>
  <si>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</si>
  <si>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</si>
  <si>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</si>
  <si>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</si>
  <si>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</si>
  <si>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</si>
  <si>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</si>
  <si>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</si>
  <si>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</si>
  <si>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</si>
  <si>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</si>
  <si>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</si>
  <si>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</si>
  <si>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</si>
  <si>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</si>
  <si>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</si>
  <si>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</si>
  <si>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</si>
  <si>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</si>
  <si>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</si>
  <si>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</si>
  <si>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</si>
  <si>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</si>
  <si>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</si>
  <si>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</si>
  <si>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</si>
  <si>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</si>
  <si>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</si>
  <si>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</si>
  <si>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</si>
  <si>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</si>
  <si>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</si>
  <si>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</si>
  <si>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</si>
  <si>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</si>
  <si>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</si>
  <si>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</si>
  <si>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</si>
  <si>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</si>
  <si>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</si>
  <si>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</si>
  <si>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</si>
  <si>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</si>
  <si>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</si>
  <si>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</si>
  <si>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</si>
  <si>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</si>
  <si>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</si>
  <si>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</si>
  <si>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</si>
  <si>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</si>
  <si>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</si>
  <si>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</si>
  <si>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</si>
  <si>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</si>
  <si>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</si>
  <si>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</si>
  <si>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</si>
  <si>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</si>
  <si>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</si>
  <si>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</si>
  <si>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</si>
  <si>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</si>
  <si>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</si>
  <si>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</si>
  <si>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</si>
  <si>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</si>
  <si>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</si>
  <si>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</si>
  <si>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</si>
  <si>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</si>
  <si>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</si>
  <si>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</si>
  <si>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</si>
  <si>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</si>
  <si>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</si>
  <si>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</si>
  <si>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</si>
  <si>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</si>
  <si>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</si>
  <si>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</si>
  <si>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</si>
  <si>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</si>
  <si>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</si>
  <si>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</si>
  <si>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</si>
  <si>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</si>
  <si>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</si>
  <si>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</si>
  <si>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</si>
  <si>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</si>
  <si>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</si>
  <si>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</si>
  <si>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</si>
  <si>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</si>
  <si>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</si>
  <si>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</si>
  <si>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</si>
  <si>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</si>
  <si>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</si>
  <si>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</si>
  <si>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</si>
  <si>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</si>
  <si>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</si>
  <si>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</si>
  <si>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</si>
  <si>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</si>
  <si>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</si>
  <si>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</si>
  <si>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</si>
  <si>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</si>
  <si>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</si>
  <si>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</si>
  <si>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</si>
  <si>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</si>
  <si>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</si>
  <si>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</si>
  <si>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</si>
  <si>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</si>
  <si>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</si>
  <si>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</si>
  <si>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</si>
  <si>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</si>
  <si>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</si>
  <si>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</si>
  <si>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</si>
  <si>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</si>
  <si>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</si>
  <si>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</si>
  <si>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</si>
  <si>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</si>
  <si>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</si>
  <si>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</si>
  <si>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</si>
  <si>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</si>
  <si>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</si>
  <si>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</si>
  <si>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</si>
  <si>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</si>
  <si>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</si>
  <si>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</si>
  <si>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</si>
  <si>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</si>
  <si>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</si>
  <si>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</si>
  <si>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</si>
  <si>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</si>
  <si>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</si>
  <si>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</si>
  <si>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</si>
  <si>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</si>
  <si>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</si>
  <si>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</si>
  <si>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</si>
  <si>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</si>
  <si>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</si>
  <si>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</si>
  <si>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</si>
  <si>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</si>
  <si>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</si>
  <si>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</si>
  <si>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</si>
  <si>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</si>
  <si>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</si>
  <si>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</si>
  <si>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</si>
  <si>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</si>
  <si>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</si>
  <si>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</si>
  <si>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</si>
  <si>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</si>
  <si>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</si>
  <si>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</si>
  <si>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</si>
  <si>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</si>
  <si>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</si>
  <si>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</si>
  <si>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</si>
  <si>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</si>
  <si>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</si>
  <si>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</si>
  <si>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</si>
  <si>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</si>
  <si>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</si>
  <si>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</si>
  <si>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</si>
  <si>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</si>
  <si>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</si>
  <si>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</si>
  <si>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</si>
  <si>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</si>
  <si>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</si>
  <si>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</si>
  <si>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</si>
  <si>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</si>
  <si>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</si>
  <si>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</si>
  <si>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</si>
  <si>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</si>
  <si>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</si>
  <si>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</si>
  <si>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</si>
  <si>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</si>
  <si>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</si>
  <si>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</si>
  <si>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</si>
  <si>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</si>
  <si>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</si>
  <si>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</si>
  <si>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</si>
  <si>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</si>
  <si>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</si>
  <si>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</si>
  <si>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</si>
  <si>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</si>
  <si>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</si>
  <si>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</si>
  <si>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</si>
  <si>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</si>
  <si>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</si>
  <si>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</si>
  <si>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</si>
  <si>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</si>
  <si>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</si>
  <si>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</si>
  <si>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</si>
  <si>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</si>
  <si>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</si>
  <si>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</si>
  <si>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</si>
  <si>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</si>
  <si>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</si>
  <si>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</si>
  <si>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</si>
  <si>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</si>
  <si>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</si>
  <si>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</si>
  <si>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</si>
  <si>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</si>
  <si>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</si>
  <si>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</si>
  <si>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</si>
  <si>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</si>
  <si>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</si>
  <si>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</si>
  <si>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</si>
  <si>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</si>
  <si>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</si>
  <si>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</si>
  <si>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</si>
  <si>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</si>
  <si>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</si>
  <si>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</si>
  <si>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</si>
  <si>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</si>
  <si>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</si>
  <si>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</si>
  <si>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</si>
  <si>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</si>
  <si>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</si>
  <si>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</si>
  <si>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</si>
  <si>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</si>
  <si>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</si>
  <si>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</si>
  <si>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</si>
  <si>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</si>
  <si>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</si>
  <si>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</si>
  <si>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</si>
  <si>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</si>
  <si>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</si>
  <si>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</si>
  <si>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</si>
  <si>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</si>
  <si>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</si>
  <si>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</si>
  <si>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</si>
  <si>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</si>
  <si>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</si>
  <si>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</si>
  <si>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</si>
  <si>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</si>
  <si>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</si>
  <si>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</si>
  <si>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</si>
  <si>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</si>
  <si>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</si>
  <si>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</si>
  <si>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</si>
  <si>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</si>
  <si>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</si>
  <si>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</si>
  <si>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</si>
  <si>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</si>
  <si>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</si>
  <si>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</si>
  <si>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</si>
  <si>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</si>
  <si>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</si>
  <si>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</si>
  <si>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</si>
  <si>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</si>
  <si>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</si>
  <si>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</si>
  <si>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</si>
  <si>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</si>
  <si>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</si>
  <si>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</si>
  <si>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</si>
  <si>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</si>
  <si>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</si>
  <si>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</si>
  <si>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</si>
  <si>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</si>
  <si>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</si>
  <si>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</si>
  <si>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</si>
  <si>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</si>
  <si>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</si>
  <si>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</si>
  <si>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</si>
  <si>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</si>
  <si>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</si>
  <si>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</si>
  <si>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</si>
  <si>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</si>
  <si>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</si>
  <si>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</si>
  <si>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</si>
  <si>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</si>
  <si>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</si>
  <si>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</si>
  <si>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</si>
  <si>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</si>
  <si>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</si>
  <si>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</si>
  <si>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</si>
  <si>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</si>
  <si>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</si>
  <si>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</si>
  <si>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</si>
  <si>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</si>
  <si>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</si>
  <si>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</si>
  <si>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</si>
  <si>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</si>
  <si>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</si>
  <si>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</si>
  <si>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</si>
  <si>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</si>
  <si>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</si>
  <si>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</si>
  <si>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</si>
  <si>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</si>
  <si>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</si>
  <si>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</si>
  <si>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</si>
  <si>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</si>
  <si>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</si>
  <si>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</si>
  <si>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</si>
  <si>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</si>
  <si>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</si>
  <si>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</si>
  <si>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</si>
  <si>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</si>
  <si>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</si>
  <si>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</si>
  <si>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</si>
  <si>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</si>
  <si>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</si>
  <si>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</si>
  <si>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</si>
  <si>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</si>
  <si>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</si>
  <si>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</si>
  <si>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</si>
  <si>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</si>
  <si>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</si>
  <si>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</si>
  <si>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</si>
  <si>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</si>
  <si>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</si>
  <si>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</si>
  <si>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</si>
  <si>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</si>
  <si>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</si>
  <si>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</si>
  <si>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</si>
  <si>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</si>
  <si>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</si>
  <si>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</si>
  <si>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</si>
  <si>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</si>
  <si>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</si>
  <si>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</si>
  <si>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</si>
  <si>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</si>
  <si>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</si>
  <si>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</si>
  <si>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</si>
  <si>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</si>
  <si>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</si>
  <si>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</si>
  <si>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</si>
  <si>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</si>
  <si>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</si>
  <si>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</si>
  <si>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</si>
  <si>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</si>
  <si>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</si>
  <si>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</si>
  <si>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</si>
  <si>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</si>
  <si>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</si>
  <si>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</si>
  <si>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</si>
  <si>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</si>
  <si>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</si>
  <si>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</si>
  <si>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</si>
  <si>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</si>
  <si>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</si>
  <si>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</si>
  <si>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</si>
  <si>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</si>
  <si>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</si>
  <si>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</si>
  <si>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</si>
  <si>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</si>
  <si>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</si>
  <si>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</si>
  <si>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</si>
  <si>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</si>
  <si>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</si>
  <si>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</si>
  <si>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</si>
  <si>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</si>
  <si>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</si>
  <si>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</si>
  <si>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</si>
  <si>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</si>
  <si>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</si>
  <si>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</si>
  <si>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</si>
  <si>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</si>
  <si>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</si>
  <si>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</si>
  <si>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</si>
  <si>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</si>
  <si>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</si>
  <si>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</si>
  <si>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</si>
  <si>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</si>
  <si>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</si>
  <si>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</si>
  <si>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</si>
  <si>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</si>
  <si>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</si>
  <si>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</si>
  <si>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</si>
  <si>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</si>
  <si>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</si>
  <si>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</si>
  <si>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</si>
  <si>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</si>
  <si>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</si>
  <si>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</si>
  <si>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</si>
  <si>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</si>
  <si>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</si>
  <si>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</si>
  <si>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</si>
  <si>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</si>
  <si>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</si>
  <si>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</si>
  <si>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</si>
  <si>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</si>
  <si>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</si>
  <si>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</si>
  <si>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</si>
  <si>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</si>
  <si>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</si>
  <si>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</si>
  <si>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</si>
  <si>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</si>
  <si>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</si>
  <si>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</si>
  <si>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</si>
  <si>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</si>
  <si>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</si>
  <si>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</si>
  <si>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</si>
  <si>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</si>
  <si>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</si>
  <si>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</si>
  <si>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</si>
  <si>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</si>
  <si>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</si>
  <si>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</si>
  <si>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</si>
  <si>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</si>
  <si>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</si>
  <si>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</si>
  <si>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</si>
  <si>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</si>
  <si>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</si>
  <si>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</si>
  <si>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</si>
  <si>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</si>
  <si>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</si>
  <si>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</si>
  <si>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</si>
  <si>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</si>
  <si>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</si>
  <si>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</si>
  <si>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</si>
  <si>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</si>
  <si>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</si>
  <si>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</si>
  <si>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</si>
  <si>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</si>
  <si>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</si>
  <si>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</si>
  <si>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</si>
  <si>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</si>
  <si>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</si>
  <si>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</si>
  <si>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</si>
  <si>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</si>
  <si>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</si>
  <si>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</si>
  <si>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</si>
  <si>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</si>
  <si>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</si>
  <si>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</si>
  <si>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</si>
  <si>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</si>
  <si>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</si>
  <si>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</si>
  <si>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</si>
  <si>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</si>
  <si>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</si>
  <si>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</si>
  <si>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</si>
  <si>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</si>
  <si>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</si>
  <si>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</si>
  <si>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</si>
  <si>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</si>
  <si>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</si>
  <si>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</si>
  <si>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</si>
  <si>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</si>
  <si>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</si>
  <si>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</si>
  <si>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</si>
  <si>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</si>
  <si>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</si>
  <si>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</si>
  <si>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</si>
  <si>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</si>
  <si>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</si>
  <si>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</si>
  <si>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</si>
  <si>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</si>
  <si>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</si>
  <si>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</si>
  <si>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</si>
  <si>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</si>
  <si>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</si>
  <si>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</si>
  <si>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</si>
  <si>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</si>
  <si>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</si>
  <si>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</si>
  <si>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</si>
  <si>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</si>
  <si>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</si>
  <si>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</si>
  <si>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</si>
  <si>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</si>
  <si>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</si>
  <si>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</si>
  <si>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</si>
  <si>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</si>
  <si>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</si>
  <si>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</si>
  <si>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</si>
  <si>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</si>
  <si>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</si>
  <si>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</si>
  <si>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</si>
  <si>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</si>
  <si>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</si>
  <si>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</si>
  <si>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</si>
  <si>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</si>
  <si>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</si>
  <si>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</si>
  <si>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</si>
  <si>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</si>
  <si>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</si>
  <si>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</si>
  <si>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</si>
  <si>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</si>
  <si>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</si>
  <si>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</si>
  <si>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</si>
  <si>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</si>
  <si>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</si>
  <si>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</si>
  <si>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</si>
  <si>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</si>
  <si>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</si>
  <si>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</si>
  <si>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</si>
  <si>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</si>
  <si>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</si>
  <si>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</si>
  <si>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</si>
  <si>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</si>
  <si>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</si>
  <si>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</si>
  <si>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</si>
  <si>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</si>
  <si>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</si>
  <si>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</si>
  <si>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</si>
  <si>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</si>
  <si>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</si>
  <si>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</si>
  <si>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</si>
  <si>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</si>
  <si>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</si>
  <si>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</si>
  <si>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</si>
  <si>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</si>
  <si>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</si>
  <si>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</si>
  <si>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</si>
  <si>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</si>
  <si>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</si>
  <si>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</si>
  <si>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</si>
  <si>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</si>
  <si>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</si>
  <si>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</si>
  <si>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</si>
  <si>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</si>
  <si>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</si>
  <si>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</si>
  <si>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</si>
  <si>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</si>
  <si>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</si>
  <si>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</si>
  <si>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</si>
  <si>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</si>
  <si>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</si>
  <si>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</si>
  <si>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</si>
  <si>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</si>
  <si>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</si>
  <si>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</si>
  <si>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</si>
  <si>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</si>
  <si>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</si>
  <si>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</si>
  <si>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</si>
  <si>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</si>
  <si>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</si>
  <si>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</si>
  <si>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</si>
  <si>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</si>
  <si>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</si>
  <si>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</si>
  <si>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</si>
  <si>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</si>
  <si>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</si>
  <si>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</si>
  <si>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</si>
  <si>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</si>
  <si>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</si>
  <si>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</si>
  <si>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</si>
  <si>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</si>
  <si>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</si>
  <si>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</si>
  <si>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</si>
  <si>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</si>
  <si>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</si>
  <si>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</si>
  <si>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</si>
  <si>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</si>
  <si>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</si>
  <si>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</si>
  <si>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</si>
  <si>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</si>
  <si>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</si>
  <si>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</si>
  <si>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</si>
  <si>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</si>
  <si>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</si>
  <si>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</si>
  <si>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</si>
  <si>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</si>
  <si>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</si>
  <si>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</si>
  <si>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</si>
  <si>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</si>
  <si>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</si>
  <si>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</si>
  <si>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</si>
  <si>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</si>
  <si>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</si>
  <si>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</si>
  <si>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</si>
  <si>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</si>
  <si>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</si>
  <si>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</si>
  <si>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</si>
  <si>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</si>
  <si>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</si>
  <si>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</si>
  <si>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</si>
  <si>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</si>
  <si>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</si>
  <si>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</si>
  <si>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</si>
  <si>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</si>
  <si>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</si>
  <si>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</si>
  <si>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</si>
  <si>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</si>
  <si>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</si>
  <si>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</si>
  <si>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</si>
  <si>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</si>
  <si>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</si>
  <si>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</si>
  <si>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</si>
  <si>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</si>
  <si>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</si>
  <si>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</si>
  <si>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</si>
  <si>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</si>
  <si>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</si>
  <si>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</si>
  <si>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</si>
  <si>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</si>
  <si>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</si>
  <si>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</si>
  <si>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</si>
  <si>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</si>
  <si>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</si>
  <si>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</si>
  <si>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</si>
  <si>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</si>
  <si>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</si>
  <si>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</si>
  <si>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</si>
  <si>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</si>
  <si>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</si>
  <si>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</si>
  <si>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</si>
  <si>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</si>
  <si>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</si>
  <si>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</si>
  <si>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</si>
  <si>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</si>
  <si>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</si>
  <si>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</si>
  <si>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</si>
  <si>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</si>
  <si>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</si>
  <si>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</si>
  <si>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</si>
  <si>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</si>
  <si>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</si>
  <si>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</si>
  <si>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</si>
  <si>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</si>
  <si>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</si>
  <si>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</si>
  <si>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</si>
  <si>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</si>
  <si>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</si>
  <si>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</si>
  <si>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</si>
  <si>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</si>
  <si>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</si>
  <si>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</si>
  <si>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</si>
  <si>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</si>
  <si>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</si>
  <si>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</si>
  <si>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</si>
  <si>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</si>
  <si>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</si>
  <si>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</si>
  <si>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</si>
  <si>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</si>
  <si>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</si>
  <si>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</si>
  <si>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</si>
  <si>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</si>
  <si>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</si>
  <si>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</si>
  <si>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</si>
  <si>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</si>
  <si>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</si>
  <si>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</si>
  <si>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</si>
  <si>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</si>
  <si>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</si>
  <si>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</si>
  <si>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</si>
  <si>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</si>
  <si>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</si>
  <si>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</si>
  <si>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</si>
  <si>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</si>
  <si>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</si>
  <si>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</si>
  <si>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</si>
  <si>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</si>
  <si>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</si>
  <si>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</si>
  <si>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</si>
  <si>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</si>
  <si>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</si>
  <si>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</si>
  <si>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</si>
  <si>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</si>
  <si>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</si>
  <si>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</si>
  <si>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</si>
  <si>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</si>
  <si>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</si>
  <si>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</si>
  <si>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</si>
  <si>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</si>
  <si>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</si>
  <si>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</si>
  <si>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</si>
  <si>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</si>
  <si>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</si>
  <si>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</si>
  <si>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</si>
  <si>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</si>
  <si>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</si>
  <si>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</si>
  <si>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</si>
  <si>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</si>
  <si>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</si>
  <si>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</si>
  <si>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</si>
  <si>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</si>
  <si>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</si>
  <si>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</si>
  <si>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</si>
  <si>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</si>
  <si>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</si>
  <si>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</si>
  <si>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</si>
  <si>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</si>
  <si>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</si>
  <si>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</si>
  <si>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</si>
  <si>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</si>
  <si>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</si>
  <si>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</si>
  <si>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</si>
  <si>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</si>
  <si>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</si>
  <si>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</si>
  <si>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</si>
  <si>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</si>
  <si>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</si>
  <si>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</si>
  <si>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</si>
  <si>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</si>
  <si>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</si>
  <si>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</si>
  <si>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</si>
  <si>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</si>
  <si>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</si>
  <si>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</si>
  <si>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</si>
  <si>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</si>
  <si>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</si>
  <si>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</si>
  <si>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</si>
  <si>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</si>
  <si>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</si>
  <si>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</si>
  <si>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</si>
  <si>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</si>
  <si>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</si>
  <si>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</si>
  <si>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</si>
  <si>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</si>
  <si>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</si>
  <si>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</si>
  <si>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</si>
  <si>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</si>
  <si>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</si>
  <si>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</si>
  <si>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</si>
  <si>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</si>
  <si>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</si>
  <si>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</si>
  <si>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</si>
  <si>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</si>
  <si>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</si>
  <si>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</si>
  <si>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</si>
  <si>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</si>
  <si>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</si>
  <si>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</si>
  <si>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</si>
  <si>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</si>
  <si>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</si>
  <si>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</si>
  <si>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</si>
  <si>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</si>
  <si>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</si>
  <si>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</si>
  <si>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</si>
  <si>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</si>
  <si>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</si>
  <si>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</si>
  <si>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</si>
  <si>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</si>
  <si>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</si>
  <si>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</si>
  <si>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</si>
  <si>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</si>
  <si>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</si>
  <si>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</si>
  <si>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</si>
  <si>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</si>
  <si>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</si>
  <si>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</si>
  <si>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</si>
  <si>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</si>
  <si>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</si>
  <si>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</si>
  <si>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</si>
  <si>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</si>
  <si>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</si>
  <si>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</si>
  <si>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</si>
  <si>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</si>
  <si>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</si>
  <si>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</si>
  <si>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</si>
  <si>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</si>
  <si>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</si>
  <si>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</si>
  <si>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</si>
  <si>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</si>
  <si>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</si>
  <si>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</si>
  <si>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</si>
  <si>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</si>
  <si>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</si>
  <si>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</si>
  <si>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</si>
  <si>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</si>
  <si>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</si>
  <si>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</si>
  <si>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</si>
  <si>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</si>
  <si>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</si>
  <si>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</si>
  <si>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</si>
  <si>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</si>
  <si>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</si>
  <si>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</si>
  <si>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</si>
  <si>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</si>
  <si>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</si>
  <si>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</si>
  <si>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</si>
  <si>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</si>
  <si>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</si>
  <si>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</si>
  <si>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</si>
  <si>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</si>
  <si>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</si>
  <si>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</si>
  <si>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</si>
  <si>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</si>
  <si>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</si>
  <si>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</si>
  <si>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</si>
  <si>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</si>
  <si>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</si>
  <si>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</si>
  <si>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</si>
  <si>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</si>
  <si>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</si>
  <si>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</si>
  <si>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</si>
  <si>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</si>
  <si>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</si>
  <si>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</si>
  <si>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</si>
  <si>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</si>
  <si>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</si>
  <si>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</si>
  <si>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</si>
  <si>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</si>
  <si>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</si>
  <si>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</si>
  <si>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</si>
  <si>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</si>
  <si>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</si>
  <si>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</si>
  <si>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</si>
  <si>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</si>
  <si>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</si>
  <si>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</si>
  <si>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</si>
  <si>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</si>
  <si>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</si>
  <si>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</si>
  <si>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</si>
  <si>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</si>
  <si>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</si>
  <si>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</si>
  <si>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</si>
  <si>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</si>
  <si>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</si>
  <si>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</si>
  <si>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</si>
  <si>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</si>
  <si>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</si>
  <si>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</si>
  <si>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</si>
  <si>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</si>
  <si>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</si>
  <si>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</si>
  <si>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</si>
  <si>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</si>
  <si>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</si>
  <si>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</si>
  <si>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</si>
  <si>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</si>
  <si>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</si>
  <si>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</si>
  <si>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</si>
  <si>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</si>
  <si>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</si>
  <si>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</si>
  <si>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</si>
  <si>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</si>
  <si>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</si>
  <si>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</si>
  <si>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</si>
  <si>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</si>
  <si>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</si>
  <si>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</si>
  <si>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</si>
  <si>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</si>
  <si>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</si>
  <si>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</si>
  <si>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</si>
  <si>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</si>
  <si>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</si>
  <si>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</si>
  <si>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</si>
  <si>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</si>
  <si>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</si>
  <si>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</si>
  <si>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</si>
  <si>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</si>
  <si>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</si>
  <si>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</si>
  <si>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</si>
  <si>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</si>
  <si>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</si>
  <si>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</si>
  <si>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</si>
  <si>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</si>
  <si>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</si>
  <si>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</si>
  <si>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</si>
  <si>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</si>
  <si>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</si>
  <si>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</si>
  <si>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</si>
  <si>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</si>
  <si>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</si>
  <si>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</si>
  <si>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</si>
  <si>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</si>
  <si>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</si>
  <si>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</si>
  <si>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</si>
  <si>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</si>
  <si>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</si>
  <si>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</si>
  <si>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</si>
  <si>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</si>
  <si>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</si>
  <si>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</si>
  <si>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</si>
  <si>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</si>
  <si>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</si>
  <si>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</si>
  <si>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</si>
  <si>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</si>
  <si>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</si>
  <si>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</si>
  <si>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</si>
  <si>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</si>
  <si>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</si>
  <si>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</si>
  <si>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</si>
  <si>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</si>
  <si>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</si>
  <si>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</si>
  <si>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</si>
  <si>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</si>
  <si>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</si>
  <si>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</si>
  <si>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</si>
  <si>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</si>
  <si>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</si>
  <si>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</si>
  <si>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</si>
  <si>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</si>
  <si>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</si>
  <si>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</si>
  <si>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</si>
  <si>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</si>
  <si>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</si>
  <si>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</si>
  <si>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</si>
  <si>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</si>
  <si>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</si>
  <si>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</si>
  <si>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</si>
  <si>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</si>
  <si>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</si>
  <si>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</si>
  <si>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</si>
  <si>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</si>
  <si>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</si>
  <si>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</si>
  <si>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</si>
  <si>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</si>
  <si>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</si>
  <si>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</si>
  <si>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</si>
  <si>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</si>
  <si>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</si>
  <si>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</si>
  <si>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</si>
  <si>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</si>
  <si>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</si>
  <si>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</si>
  <si>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</si>
  <si>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</si>
  <si>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</si>
  <si>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</si>
  <si>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</si>
  <si>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</si>
  <si>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</si>
  <si>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</si>
  <si>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</si>
  <si>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</si>
  <si>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</si>
  <si>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</si>
  <si>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</si>
  <si>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</si>
  <si>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</si>
  <si>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</si>
  <si>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</si>
  <si>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</si>
  <si>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</si>
  <si>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</si>
  <si>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</si>
  <si>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</si>
  <si>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</si>
  <si>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</si>
  <si>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</si>
  <si>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</si>
  <si>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</si>
  <si>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</si>
  <si>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</si>
  <si>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</si>
  <si>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</si>
  <si>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</si>
  <si>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</si>
  <si>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</si>
  <si>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</si>
  <si>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</si>
  <si>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</si>
  <si>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</si>
  <si>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</si>
  <si>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</si>
  <si>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</si>
  <si>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</si>
  <si>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</si>
  <si>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</si>
  <si>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</si>
  <si>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</si>
  <si>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</si>
  <si>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</si>
  <si>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</si>
  <si>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</si>
  <si>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</si>
  <si>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</si>
  <si>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</si>
  <si>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</si>
  <si>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</si>
  <si>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</si>
  <si>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</si>
  <si>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</si>
  <si>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</si>
  <si>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</si>
  <si>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</si>
  <si>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</si>
  <si>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</si>
  <si>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</si>
  <si>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</si>
  <si>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</si>
  <si>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</si>
  <si>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</si>
  <si>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</si>
  <si>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</si>
  <si>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</si>
  <si>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</si>
  <si>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</si>
  <si>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</si>
  <si>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</si>
  <si>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</si>
  <si>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</si>
  <si>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</si>
  <si>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</si>
  <si>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</si>
  <si>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</si>
  <si>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</si>
  <si>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</si>
  <si>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</si>
  <si>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</si>
  <si>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</si>
  <si>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</si>
  <si>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</si>
  <si>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</si>
  <si>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</si>
  <si>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</si>
  <si>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</si>
  <si>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</si>
  <si>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</si>
  <si>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</si>
  <si>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</si>
  <si>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</si>
  <si>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</si>
  <si>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</si>
  <si>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</si>
  <si>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</si>
  <si>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</si>
  <si>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</si>
  <si>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</si>
  <si>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</si>
  <si>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</si>
  <si>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</si>
  <si>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</si>
  <si>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</si>
  <si>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</si>
  <si>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</si>
  <si>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</si>
  <si>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</si>
  <si>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</si>
  <si>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</si>
  <si>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</si>
  <si>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</si>
  <si>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</si>
  <si>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</si>
  <si>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</si>
  <si>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</si>
  <si>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</si>
  <si>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</si>
  <si>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</si>
  <si>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</si>
  <si>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</si>
  <si>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</si>
  <si>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</si>
  <si>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</si>
  <si>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</si>
  <si>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</si>
  <si>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</si>
  <si>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</si>
  <si>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</si>
  <si>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</si>
  <si>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</si>
  <si>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</si>
  <si>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</si>
  <si>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</si>
  <si>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</si>
  <si>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</si>
  <si>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</si>
  <si>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</si>
  <si>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</si>
  <si>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</si>
  <si>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</si>
  <si>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</si>
  <si>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</si>
  <si>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</si>
  <si>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</si>
  <si>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</si>
  <si>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</si>
  <si>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</si>
  <si>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</si>
  <si>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</si>
  <si>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</si>
  <si>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</si>
  <si>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</si>
  <si>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</si>
  <si>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</si>
  <si>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</si>
  <si>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</si>
  <si>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</si>
  <si>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</si>
  <si>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</si>
  <si>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</si>
  <si>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</si>
  <si>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</si>
  <si>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</si>
  <si>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</si>
  <si>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</si>
  <si>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</si>
  <si>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</si>
  <si>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</si>
  <si>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</si>
  <si>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</si>
  <si>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</si>
  <si>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</si>
  <si>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</si>
  <si>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</si>
  <si>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</si>
  <si>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</si>
  <si>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</si>
  <si>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</si>
  <si>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</si>
  <si>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</si>
  <si>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</si>
  <si>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</si>
  <si>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</si>
  <si>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</si>
  <si>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</si>
  <si>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</si>
  <si>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</si>
  <si>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</si>
  <si>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</si>
  <si>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</si>
  <si>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</si>
  <si>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</si>
  <si>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</si>
  <si>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</si>
  <si>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</si>
  <si>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</si>
  <si>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</si>
  <si>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</si>
  <si>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</si>
  <si>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</si>
  <si>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</si>
  <si>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</si>
  <si>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</si>
  <si>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</si>
  <si>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</si>
  <si>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</si>
  <si>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</si>
  <si>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</si>
  <si>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</si>
  <si>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</si>
  <si>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</si>
  <si>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</si>
  <si>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</si>
  <si>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</si>
  <si>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</si>
  <si>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</si>
  <si>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</si>
  <si>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</si>
  <si>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</si>
  <si>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</si>
  <si>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</si>
  <si>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</si>
  <si>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</si>
  <si>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</si>
  <si>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</si>
  <si>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</si>
  <si>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</si>
  <si>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</si>
  <si>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</si>
  <si>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</si>
  <si>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</si>
  <si>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</si>
  <si>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</si>
  <si>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</si>
  <si>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</si>
  <si>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</si>
  <si>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</si>
  <si>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</si>
  <si>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</si>
  <si>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</si>
  <si>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</si>
  <si>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</si>
  <si>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</si>
  <si>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</si>
  <si>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</si>
  <si>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</si>
  <si>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</si>
  <si>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</si>
  <si>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</si>
  <si>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</si>
  <si>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</si>
  <si>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</si>
  <si>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</si>
  <si>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</si>
  <si>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</si>
  <si>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</si>
  <si>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</si>
  <si>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</si>
  <si>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</si>
  <si>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</si>
  <si>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</si>
  <si>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</si>
  <si>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</si>
  <si>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</si>
  <si>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</si>
  <si>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</si>
  <si>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</si>
  <si>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</si>
  <si>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</si>
  <si>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</si>
  <si>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</si>
  <si>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</si>
  <si>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</si>
  <si>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</si>
  <si>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</si>
  <si>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</si>
  <si>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</si>
  <si>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</si>
  <si>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</si>
  <si>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</si>
  <si>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</si>
  <si>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</si>
  <si>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</si>
  <si>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</si>
  <si>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</si>
  <si>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</si>
  <si>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</si>
  <si>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</si>
  <si>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</si>
  <si>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</si>
  <si>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</si>
  <si>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</si>
  <si>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</si>
  <si>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</si>
  <si>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</si>
  <si>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</si>
  <si>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</si>
  <si>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</si>
  <si>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</si>
  <si>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</si>
  <si>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</si>
  <si>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</si>
  <si>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</si>
  <si>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</si>
  <si>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</si>
  <si>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</si>
  <si>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</si>
  <si>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</si>
  <si>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</si>
  <si>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</si>
  <si>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</si>
  <si>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</si>
  <si>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</si>
  <si>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</si>
  <si>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</si>
  <si>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</si>
  <si>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</si>
  <si>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</si>
  <si>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</si>
  <si>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</si>
  <si>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</si>
  <si>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</si>
  <si>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</si>
  <si>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</si>
  <si>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</si>
  <si>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</si>
  <si>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</si>
  <si>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</si>
  <si>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</si>
  <si>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</si>
  <si>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</si>
  <si>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</si>
  <si>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</si>
  <si>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</si>
  <si>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</si>
  <si>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</si>
  <si>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</si>
  <si>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</si>
  <si>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</si>
  <si>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</si>
  <si>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</si>
  <si>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</si>
  <si>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</si>
  <si>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</si>
  <si>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</si>
  <si>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</si>
  <si>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</si>
  <si>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</si>
  <si>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</si>
  <si>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</si>
  <si>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</si>
  <si>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</si>
  <si>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</si>
  <si>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</si>
  <si>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</si>
  <si>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</si>
  <si>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</si>
  <si>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</si>
  <si>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</si>
  <si>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</si>
  <si>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</si>
  <si>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</si>
  <si>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</si>
  <si>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</si>
  <si>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</si>
  <si>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</si>
  <si>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</si>
  <si>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</si>
  <si>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</si>
  <si>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</si>
  <si>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</si>
  <si>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</si>
  <si>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</si>
  <si>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</si>
  <si>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</si>
  <si>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</si>
  <si>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</si>
  <si>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</si>
  <si>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</si>
  <si>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</si>
  <si>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</si>
  <si>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</si>
  <si>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</si>
  <si>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</si>
  <si>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</si>
  <si>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</si>
  <si>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</si>
  <si>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</si>
  <si>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</si>
  <si>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</si>
  <si>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</si>
  <si>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</si>
  <si>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</si>
  <si>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</si>
  <si>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</si>
  <si>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</si>
  <si>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</si>
  <si>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</si>
  <si>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</si>
  <si>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</si>
  <si>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</si>
  <si>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</si>
  <si>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</si>
  <si>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</si>
  <si>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</si>
  <si>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</si>
  <si>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</si>
  <si>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</si>
  <si>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</si>
  <si>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</si>
  <si>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</si>
  <si>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</si>
  <si>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</si>
  <si>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</si>
  <si>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</si>
  <si>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</si>
  <si>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</si>
  <si>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</si>
  <si>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</si>
  <si>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</si>
  <si>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</si>
  <si>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</si>
  <si>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</si>
  <si>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</si>
  <si>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</si>
  <si>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</si>
  <si>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</si>
  <si>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</si>
  <si>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</si>
  <si>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</si>
  <si>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</si>
  <si>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</si>
  <si>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</si>
  <si>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</si>
  <si>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</si>
  <si>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</si>
  <si>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</si>
  <si>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</si>
  <si>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</si>
  <si>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</si>
  <si>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</si>
  <si>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</si>
  <si>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</si>
  <si>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</si>
  <si>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</si>
  <si>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</si>
  <si>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</si>
  <si>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</si>
  <si>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</si>
  <si>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</si>
  <si>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</si>
  <si>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</si>
  <si>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</si>
  <si>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</si>
  <si>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</si>
  <si>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</si>
  <si>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</si>
  <si>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</si>
  <si>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</si>
  <si>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</si>
  <si>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</si>
  <si>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</si>
  <si>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</si>
  <si>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</si>
  <si>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</si>
  <si>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</si>
  <si>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</si>
  <si>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</si>
  <si>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</si>
  <si>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</si>
  <si>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</si>
  <si>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</si>
  <si>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</si>
  <si>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</si>
  <si>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</si>
  <si>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</si>
  <si>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</si>
  <si>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</si>
  <si>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</si>
  <si>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</si>
  <si>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</si>
  <si>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</si>
  <si>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</si>
  <si>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</si>
  <si>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</si>
  <si>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</si>
  <si>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</si>
  <si>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</si>
  <si>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</si>
  <si>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</si>
  <si>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</si>
  <si>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</si>
  <si>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</si>
  <si>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</si>
  <si>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</si>
  <si>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</si>
  <si>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</si>
  <si>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</si>
  <si>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</si>
  <si>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</si>
  <si>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</si>
  <si>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</si>
  <si>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</si>
  <si>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</si>
  <si>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</si>
  <si>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</si>
  <si>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</si>
  <si>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</si>
  <si>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</si>
  <si>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</si>
  <si>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</si>
  <si>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</si>
  <si>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</si>
  <si>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</si>
  <si>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</si>
  <si>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</si>
  <si>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</si>
  <si>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</si>
  <si>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</si>
  <si>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</si>
  <si>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</si>
  <si>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</si>
  <si>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</si>
  <si>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</si>
  <si>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</si>
  <si>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</si>
  <si>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</si>
  <si>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</si>
  <si>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</si>
  <si>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</si>
  <si>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</si>
  <si>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</si>
  <si>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</si>
  <si>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</si>
  <si>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</si>
  <si>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</si>
  <si>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</si>
  <si>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</si>
  <si>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</si>
  <si>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</si>
  <si>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</si>
  <si>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</si>
  <si>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</si>
  <si>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</si>
  <si>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</si>
  <si>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</si>
  <si>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</si>
  <si>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</si>
  <si>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</si>
  <si>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</si>
  <si>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</si>
  <si>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</si>
  <si>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</si>
  <si>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</si>
  <si>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</si>
  <si>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</si>
  <si>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</si>
  <si>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</si>
  <si>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</si>
  <si>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</si>
  <si>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</si>
  <si>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</si>
  <si>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</si>
  <si>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</si>
  <si>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</si>
  <si>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</si>
  <si>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</si>
  <si>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</si>
  <si>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</si>
  <si>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</si>
  <si>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</si>
  <si>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</si>
  <si>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</si>
  <si>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</si>
  <si>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</si>
  <si>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</si>
  <si>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</si>
  <si>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</si>
  <si>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</si>
  <si>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</si>
  <si>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</si>
  <si>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</si>
  <si>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</si>
  <si>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</si>
  <si>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</si>
  <si>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</si>
  <si>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</si>
  <si>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</si>
  <si>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</si>
  <si>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</si>
  <si>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</si>
  <si>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</si>
  <si>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</si>
  <si>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</si>
  <si>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</si>
  <si>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</si>
  <si>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</si>
  <si>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</si>
  <si>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</si>
  <si>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</si>
  <si>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</si>
  <si>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</si>
  <si>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</si>
  <si>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</si>
  <si>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</si>
  <si>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</si>
  <si>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</si>
  <si>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</si>
  <si>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</si>
  <si>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</si>
  <si>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</si>
  <si>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</si>
  <si>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</si>
  <si>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</si>
  <si>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</si>
  <si>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</si>
  <si>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</si>
  <si>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</si>
  <si>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</si>
  <si>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</si>
  <si>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</si>
  <si>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</si>
  <si>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</si>
  <si>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</si>
  <si>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</si>
  <si>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</si>
  <si>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</si>
  <si>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</si>
  <si>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</si>
  <si>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</si>
  <si>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</si>
  <si>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</si>
  <si>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</si>
  <si>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</si>
  <si>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</si>
  <si>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</si>
  <si>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</si>
  <si>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</si>
  <si>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</si>
  <si>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</si>
  <si>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</si>
  <si>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</si>
  <si>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</si>
  <si>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</si>
  <si>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</si>
  <si>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</si>
  <si>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</si>
  <si>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</si>
  <si>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</si>
  <si>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</si>
  <si>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</si>
  <si>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</si>
  <si>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</si>
  <si>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</si>
  <si>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</si>
  <si>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</si>
  <si>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</si>
  <si>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</si>
  <si>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</si>
  <si>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</si>
  <si>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</si>
  <si>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</si>
  <si>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</si>
  <si>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</si>
  <si>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</si>
  <si>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</si>
  <si>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</si>
  <si>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</si>
  <si>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</si>
  <si>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</si>
  <si>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</si>
  <si>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</si>
  <si>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</si>
  <si>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</si>
  <si>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</si>
  <si>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</si>
  <si>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</si>
  <si>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</si>
  <si>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</si>
  <si>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</si>
  <si>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</si>
  <si>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</si>
  <si>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</si>
  <si>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</si>
  <si>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</si>
  <si>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</si>
  <si>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</si>
  <si>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</si>
  <si>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</si>
  <si>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</si>
  <si>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</si>
  <si>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</si>
  <si>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</si>
  <si>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</si>
  <si>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</si>
  <si>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</si>
  <si>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</si>
  <si>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</si>
  <si>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</si>
  <si>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</si>
  <si>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</si>
  <si>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</si>
  <si>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</si>
  <si>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</si>
  <si>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</si>
  <si>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</si>
  <si>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</si>
  <si>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</si>
  <si>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</si>
  <si>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</si>
  <si>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</si>
  <si>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</si>
  <si>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</si>
  <si>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</si>
  <si>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</si>
  <si>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</si>
  <si>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</si>
  <si>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</si>
  <si>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</si>
  <si>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</si>
  <si>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</si>
  <si>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</si>
  <si>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</si>
  <si>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</si>
  <si>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</si>
  <si>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</si>
  <si>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</si>
  <si>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</si>
  <si>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</si>
  <si>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</si>
  <si>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</si>
  <si>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</si>
  <si>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</si>
  <si>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</si>
  <si>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</si>
  <si>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</si>
  <si>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</si>
  <si>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</si>
  <si>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</si>
  <si>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</si>
  <si>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</si>
  <si>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</si>
  <si>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</si>
  <si>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</si>
  <si>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</si>
  <si>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</si>
  <si>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</si>
  <si>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</si>
  <si>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</si>
  <si>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</si>
  <si>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</si>
  <si>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</si>
  <si>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</si>
  <si>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</si>
  <si>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</si>
  <si>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</si>
  <si>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</si>
  <si>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</si>
  <si>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</si>
  <si>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</si>
  <si>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</si>
  <si>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</si>
  <si>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</si>
  <si>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</si>
  <si>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</si>
  <si>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</si>
  <si>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</si>
  <si>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</si>
  <si>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</si>
  <si>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</si>
  <si>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</si>
  <si>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</si>
  <si>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</si>
  <si>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</si>
  <si>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</si>
  <si>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</si>
  <si>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</si>
  <si>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</si>
  <si>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</si>
  <si>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</si>
  <si>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</si>
  <si>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</si>
  <si>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</si>
  <si>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</si>
  <si>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</si>
  <si>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</si>
  <si>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</si>
  <si>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</si>
  <si>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</si>
  <si>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</si>
  <si>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</si>
  <si>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</si>
  <si>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</si>
  <si>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</si>
  <si>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</si>
  <si>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</si>
  <si>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</si>
  <si>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</si>
  <si>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</si>
  <si>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</si>
  <si>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</si>
  <si>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</si>
  <si>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</si>
  <si>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</si>
  <si>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</si>
  <si>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</si>
  <si>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</si>
  <si>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</si>
  <si>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</si>
  <si>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</si>
  <si>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</si>
  <si>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</si>
  <si>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</si>
  <si>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</si>
  <si>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</si>
  <si>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</si>
  <si>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</si>
  <si>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</si>
  <si>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</si>
  <si>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</si>
  <si>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</si>
  <si>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</si>
  <si>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</si>
  <si>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</si>
  <si>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</si>
  <si>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</si>
  <si>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</si>
  <si>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</si>
  <si>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</si>
  <si>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</si>
  <si>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</si>
  <si>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</si>
  <si>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</si>
  <si>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</si>
  <si>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</si>
  <si>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</si>
  <si>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</si>
  <si>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</si>
  <si>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</si>
  <si>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</si>
  <si>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</si>
  <si>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</si>
  <si>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</si>
  <si>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</si>
  <si>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</si>
  <si>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</si>
  <si>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</si>
  <si>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</si>
  <si>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</si>
  <si>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</si>
  <si>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</si>
  <si>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</si>
  <si>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</si>
  <si>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</si>
  <si>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</si>
  <si>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</si>
  <si>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</si>
  <si>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</si>
  <si>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</si>
  <si>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</si>
  <si>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</si>
  <si>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</si>
  <si>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</si>
  <si>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</si>
  <si>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</si>
  <si>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</si>
  <si>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</si>
  <si>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</si>
  <si>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</si>
  <si>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</si>
  <si>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</si>
  <si>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</si>
  <si>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</si>
  <si>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</si>
  <si>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</si>
  <si>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</si>
  <si>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</si>
  <si>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</si>
  <si>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</si>
  <si>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</si>
  <si>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</si>
  <si>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</si>
  <si>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</si>
  <si>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</si>
  <si>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</si>
  <si>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</si>
  <si>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</si>
  <si>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</si>
  <si>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</si>
  <si>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</si>
  <si>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</si>
  <si>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</si>
  <si>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</si>
  <si>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</si>
  <si>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</si>
  <si>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</si>
  <si>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</si>
  <si>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</si>
  <si>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</si>
  <si>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</si>
  <si>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</si>
  <si>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</si>
  <si>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</si>
  <si>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</si>
  <si>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</si>
  <si>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</si>
  <si>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</si>
  <si>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</si>
  <si>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</si>
  <si>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</si>
  <si>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</si>
  <si>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</si>
  <si>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</si>
  <si>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</si>
  <si>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</si>
  <si>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</si>
  <si>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</si>
  <si>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</si>
  <si>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</si>
  <si>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</si>
  <si>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</si>
  <si>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</si>
  <si>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</si>
  <si>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</si>
  <si>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</si>
  <si>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</si>
  <si>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</si>
  <si>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</si>
  <si>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</si>
  <si>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</si>
  <si>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</si>
  <si>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</si>
  <si>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</si>
  <si>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</si>
  <si>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</si>
  <si>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</si>
  <si>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</si>
  <si>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</si>
  <si>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</si>
  <si>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</si>
  <si>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</si>
  <si>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</si>
  <si>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</si>
  <si>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</si>
  <si>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</si>
  <si>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</si>
  <si>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</si>
  <si>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</si>
  <si>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</si>
  <si>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</si>
  <si>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</si>
  <si>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</si>
  <si>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</si>
  <si>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</si>
  <si>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</si>
  <si>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</si>
  <si>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</si>
  <si>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</si>
  <si>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</si>
  <si>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</si>
  <si>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</si>
  <si>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</si>
  <si>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</si>
  <si>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</si>
  <si>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</si>
  <si>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</si>
  <si>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</si>
  <si>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</si>
  <si>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</si>
  <si>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</si>
  <si>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</si>
  <si>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</si>
  <si>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</si>
  <si>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</si>
  <si>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</si>
  <si>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</si>
  <si>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</si>
  <si>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</si>
  <si>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</si>
  <si>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</si>
  <si>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</si>
  <si>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</si>
  <si>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</si>
  <si>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</si>
  <si>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</si>
  <si>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</si>
  <si>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</si>
  <si>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</si>
  <si>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</si>
  <si>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</si>
  <si>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</si>
  <si>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</si>
  <si>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</si>
  <si>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</si>
  <si>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</si>
  <si>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</si>
  <si>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</si>
  <si>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</si>
  <si>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</si>
  <si>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</si>
  <si>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</si>
  <si>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</si>
  <si>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</si>
  <si>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</si>
  <si>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</si>
  <si>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</si>
  <si>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</si>
  <si>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</si>
  <si>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</si>
  <si>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</si>
  <si>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</si>
  <si>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</si>
  <si>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</si>
  <si>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</si>
  <si>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</si>
  <si>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</si>
  <si>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</si>
  <si>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</si>
  <si>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</si>
  <si>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</si>
  <si>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</si>
  <si>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</si>
  <si>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</si>
  <si>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</si>
  <si>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</si>
  <si>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</si>
  <si>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</si>
  <si>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</si>
  <si>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</si>
  <si>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</si>
  <si>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</si>
  <si>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</si>
  <si>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</si>
  <si>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</si>
  <si>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</si>
  <si>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</si>
  <si>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</si>
  <si>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</si>
  <si>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</si>
  <si>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</si>
  <si>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</si>
  <si>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</si>
  <si>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</si>
  <si>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</si>
  <si>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</si>
  <si>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</si>
  <si>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</si>
  <si>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</si>
  <si>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</si>
  <si>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</si>
  <si>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</si>
  <si>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</si>
  <si>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</si>
  <si>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</si>
  <si>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</si>
  <si>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</si>
  <si>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</si>
  <si>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</si>
  <si>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</si>
  <si>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</si>
  <si>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</si>
  <si>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</si>
  <si>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</si>
  <si>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</si>
  <si>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</si>
  <si>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</si>
  <si>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</si>
  <si>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</si>
  <si>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</si>
  <si>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</si>
  <si>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</si>
  <si>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</si>
  <si>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</si>
  <si>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</si>
  <si>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</si>
  <si>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</si>
  <si>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</si>
  <si>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</si>
  <si>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</si>
  <si>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</si>
  <si>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</si>
  <si>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</si>
  <si>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</si>
  <si>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</si>
  <si>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</si>
  <si>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</si>
  <si>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</si>
  <si>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</si>
  <si>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</si>
  <si>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</si>
  <si>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</si>
  <si>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</si>
  <si>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</si>
  <si>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</si>
  <si>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</si>
  <si>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</si>
  <si>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</si>
  <si>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</si>
  <si>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</si>
  <si>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</si>
  <si>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</si>
  <si>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</si>
  <si>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</si>
  <si>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</si>
  <si>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</si>
  <si>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</si>
  <si>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</si>
  <si>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</si>
  <si>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</si>
  <si>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</si>
  <si>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</si>
  <si>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</si>
  <si>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</si>
  <si>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</si>
  <si>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</si>
  <si>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</si>
  <si>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</si>
  <si>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</si>
  <si>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</si>
  <si>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</si>
  <si>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</si>
  <si>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</si>
  <si>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</si>
  <si>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</si>
  <si>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</si>
  <si>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</si>
  <si>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</si>
  <si>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</si>
  <si>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</si>
  <si>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</si>
  <si>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</si>
  <si>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</si>
  <si>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</si>
  <si>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</si>
  <si>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</si>
  <si>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</si>
  <si>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</si>
  <si>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</si>
  <si>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</si>
  <si>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</si>
  <si>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</si>
  <si>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</si>
  <si>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</si>
  <si>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</si>
  <si>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</si>
  <si>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</si>
  <si>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</si>
  <si>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</si>
  <si>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</si>
  <si>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</si>
  <si>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</si>
  <si>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</si>
  <si>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</si>
  <si>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</si>
  <si>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</si>
  <si>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</si>
  <si>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</si>
  <si>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</si>
  <si>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</si>
  <si>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</si>
  <si>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</si>
  <si>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</si>
  <si>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</si>
  <si>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</si>
  <si>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</si>
  <si>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</si>
  <si>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</si>
  <si>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</si>
  <si>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</si>
  <si>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</si>
  <si>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</si>
  <si>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</si>
  <si>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</si>
  <si>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</si>
  <si>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</si>
  <si>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</si>
  <si>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</si>
  <si>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</si>
  <si>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</si>
  <si>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</si>
  <si>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</si>
  <si>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</si>
  <si>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</si>
  <si>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</si>
  <si>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</si>
  <si>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</si>
  <si>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</si>
  <si>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</si>
  <si>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</si>
  <si>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</si>
  <si>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</si>
  <si>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</si>
  <si>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</si>
  <si>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</si>
  <si>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</si>
  <si>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</si>
  <si>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</si>
  <si>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</si>
  <si>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</si>
  <si>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</si>
  <si>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</si>
  <si>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</si>
  <si>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</si>
  <si>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</si>
  <si>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</si>
  <si>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</si>
  <si>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</si>
  <si>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</si>
  <si>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</si>
  <si>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</si>
  <si>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</si>
  <si>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</si>
  <si>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</si>
  <si>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</si>
  <si>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</si>
  <si>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</si>
  <si>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</si>
  <si>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</si>
  <si>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</si>
  <si>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</si>
  <si>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</si>
  <si>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</si>
  <si>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</si>
  <si>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</si>
  <si>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</si>
  <si>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</si>
  <si>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</si>
  <si>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</si>
  <si>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</si>
  <si>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</si>
  <si>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</si>
  <si>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</si>
  <si>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</si>
  <si>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</si>
  <si>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</si>
  <si>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</si>
  <si>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</si>
  <si>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</si>
  <si>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</si>
  <si>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</si>
  <si>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</si>
  <si>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</si>
  <si>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</si>
  <si>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</si>
  <si>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</si>
  <si>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</si>
  <si>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</si>
  <si>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</si>
  <si>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</si>
  <si>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</si>
  <si>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</si>
  <si>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</si>
  <si>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</si>
  <si>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</si>
  <si>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</si>
  <si>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</si>
  <si>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</si>
  <si>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</si>
  <si>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</si>
  <si>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</si>
  <si>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</si>
  <si>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</si>
  <si>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</si>
  <si>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</si>
  <si>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</si>
  <si>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</si>
  <si>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</si>
  <si>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</si>
  <si>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</si>
  <si>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PCM-20251031-00000348</t>
  </si>
  <si>
    <t>Team reached the site but PG stuck another PG moved from main office need 70min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</si>
  <si>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</si>
  <si>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</si>
  <si>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</si>
  <si>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</si>
  <si>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</si>
  <si>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</si>
  <si>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</si>
  <si>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</si>
  <si>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</si>
  <si>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</si>
  <si>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</si>
  <si>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</si>
  <si>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</si>
  <si>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</si>
  <si>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</si>
  <si>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</si>
  <si>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</si>
  <si>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</si>
  <si>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</si>
  <si>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</si>
  <si>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</si>
  <si>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</si>
  <si>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</si>
  <si>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</si>
  <si>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</si>
  <si>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</si>
  <si>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</si>
  <si>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</si>
  <si>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</si>
  <si>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</si>
  <si>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</si>
  <si>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</si>
  <si>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</si>
  <si>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</si>
  <si>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</si>
  <si>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</si>
  <si>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</si>
  <si>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</si>
  <si>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</si>
  <si>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</si>
  <si>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</si>
  <si>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</si>
  <si>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</si>
  <si>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</si>
  <si>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</si>
  <si>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</si>
  <si>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</si>
  <si>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</si>
  <si>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</si>
  <si>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</si>
  <si>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</si>
  <si>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</si>
  <si>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</si>
  <si>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</si>
  <si>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</si>
  <si>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</si>
  <si>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</si>
  <si>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</si>
  <si>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</si>
  <si>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</si>
  <si>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</si>
  <si>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</si>
  <si>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</si>
  <si>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</si>
  <si>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</si>
  <si>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</si>
  <si>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</si>
  <si>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</si>
  <si>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</si>
  <si>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</si>
  <si>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</si>
  <si>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</si>
  <si>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</si>
  <si>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</si>
  <si>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</si>
  <si>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</si>
  <si>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</si>
  <si>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</si>
  <si>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</si>
  <si>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</si>
  <si>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</si>
  <si>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</si>
  <si>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</si>
  <si>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</si>
  <si>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PCM-20251031-00000296</t>
  </si>
  <si>
    <t>Restored by PG</t>
  </si>
  <si>
    <t>PCM-20251031-00000468</t>
  </si>
  <si>
    <t xml:space="preserve">2025-10-31 09:27:43
</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</si>
  <si>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</si>
  <si>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</si>
  <si>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</si>
  <si>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</si>
  <si>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</si>
  <si>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</si>
  <si>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PCM-20251031-00000443</t>
  </si>
  <si>
    <t>60 mins</t>
  </si>
  <si>
    <t>PCM-20251031-00000439</t>
  </si>
  <si>
    <t>SDy0737</t>
  </si>
  <si>
    <t>120 mins</t>
  </si>
  <si>
    <t>PCM-20251031-00000455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</si>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</sst>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6" totalsRowShown="0" headerRowDxfId="157" dataDxfId="156" headerRowBorderDxfId="154" tableBorderDxfId="155" totalsRowBorderDxfId="153">
  <autoFilter ref="A1:CJ17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0" totalsRowShown="0" headerRowDxfId="48" dataDxfId="47" headerRowBorderDxfId="45" tableBorderDxfId="46" totalsRowBorderDxfId="44">
  <autoFilter ref="A1:L14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0" totalsRowShown="0" headerRowDxfId="15" dataDxfId="14" headerRowBorderDxfId="12" tableBorderDxfId="13">
  <autoFilter ref="A1:L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298.45384212963108</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3</v>
      </c>
      <c r="D3" s="134" t="s">
        <v>13219</v>
      </c>
      <c r="E3" s="135" t="s">
        <v>39021</v>
      </c>
      <c r="F3" s="171">
        <v>45961.305775462963</v>
      </c>
      <c r="G3" s="170">
        <f ca="1">IFERROR(NOW()-F3,"")</f>
        <v>9.6492592594586313E-2</v>
      </c>
      <c r="H3" s="136">
        <v>45961.264618055553</v>
      </c>
      <c r="I3" s="134" t="str">
        <f>IFERROR(VLOOKUP(D3,DB!A:F,6,0),"")</f>
        <v>SCECO</v>
      </c>
      <c r="J3" s="134" t="str">
        <f>IFERROR(VLOOKUP(D3,DB!A:G,7,0),"")</f>
        <v>Dead</v>
      </c>
      <c r="K3" s="69" t="s">
        <v>39024</v>
      </c>
      <c r="L3" s="139" t="str">
        <f>IFERROR(VLOOKUP(D3,DB!A:I,9,0),"")</f>
        <v>Latis</v>
      </c>
    </row>
    <row r="4" spans="1:15" ht="15" customHeight="1">
      <c r="A4" s="133"/>
      <c r="B4" s="134" t="str">
        <f>IFERROR(VLOOKUP(D4,DB!A:K,11,0),"")</f>
        <v/>
      </c>
      <c r="C4" s="134"/>
      <c r="D4" s="134"/>
      <c r="E4" s="135"/>
      <c r="F4" s="136"/>
      <c r="G4" s="137">
        <f ca="1">IFERROR(NOW()-F4,"")</f>
        <v>45961.402268055557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45961.402268055557</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45961.402268055557</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45961.402268055557</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45961.402268055557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45961.402268055557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45961.402268055557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45961.402268055557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45961.402268055557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45961.402268055557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45961.402268055557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45961.402268055557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45961.402268055557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45961.402268055557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45961.402268055557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45961.402268055557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45961.402268055557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45961.402268055557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45961.402268055557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45961.402268055557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45961.402268055557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45961.402268055557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45961.402268055557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45961.402268055557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45961.402268055557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45961.402268055557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45961.402268055557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45961.402268055557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45961.402268055557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45961.402268055557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45961.402268055557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45961.402268055557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45961.402268055557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45961.402268055557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45961.402268055557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45961.402268055557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45961.402268055557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45961.402268055557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45961.402268055557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45961.402268055557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45961.402268055557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45961.402268055557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45961.402268055557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45961.402268055557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45961.402268055557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45961.402268055557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45961.402268055557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45961.402268055557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45961.402268055557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45961.402268055557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45961.402268055557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45961.402268055557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45961.402268055557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45961.402268055557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45961.402268055557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45961.402268055557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45961.402268055557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45961.402268055557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45961.402268055557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45961.402268055557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45961.402268055557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45961.402268055557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45961.402268055557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45961.402268055557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45961.402268055557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45961.402268055557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45961.402268055557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45961.402268055557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45961.402268055557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45961.402268055557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45961.402268055557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45961.402268055557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45961.402268055557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45961.402268055557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45961.402268055557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45961.402268055557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45961.402268055557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45961.402268055557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45961.402268055557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45961.402268055557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45961.402268055557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45961.402268055557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45961.402268055557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45961.402268055557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45961.402268055557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45961.402268055557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45961.402268055557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45961.402268055557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45961.402268055557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45961.402268055557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45961.402268055557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45961.402268055557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45961.402268055557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45961.402268055557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45961.402268055557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45961.402268055557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45961.402268055557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45961.402268055557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45961.402268055557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45961.402268055557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45961.402268055557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45961.402268055557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45961.402268055557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45961.402268055557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45961.402268055557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45961.402268055557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45961.402268055557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45961.402268055557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45961.402268055557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45961.402268055557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45961.402268055557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45961.402268055557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45961.402268055557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45961.402268055557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45961.402268055557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45961.402268055557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45961.402268055557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45961.402268055557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45961.402268055557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45961.402268055557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45961.402268055557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45961.402268055557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45961.402268055557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45961.402268055557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45961.402268055557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45961.402268055557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45961.402268055557</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45961.402268055557</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59FECA4F-901C-45CE-91E5-7565D03063E5}"/>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6"/>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136.40243009259575</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2.6601847222264041</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39109</v>
      </c>
      <c r="B5" s="18" t="str">
        <f>IFERROR(VLOOKUP(D5,DB!A:K,11,0),"")</f>
        <v>R2</v>
      </c>
      <c r="C5" s="18">
        <v>1</v>
      </c>
      <c r="D5" s="18" t="s">
        <v>24560</v>
      </c>
      <c r="E5" s="114" t="s">
        <v>39021</v>
      </c>
      <c r="F5" s="115">
        <v>45961.253692129627</v>
      </c>
      <c r="G5" s="116">
        <f ca="1">IFERROR(NOW()-F5,"-")</f>
        <v>0.14857592593034497</v>
      </c>
      <c r="H5" s="115">
        <v>45961.248738425929</v>
      </c>
      <c r="I5" s="18" t="str">
        <f>IFERROR(VLOOKUP(D5,DB!A:F,6,0),"")</f>
        <v>Generator-SG</v>
      </c>
      <c r="J5" s="18" t="str">
        <f>IFERROR(VLOOKUP(D5,DB!A:G,7,0),"")</f>
        <v>No BB Shifted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39111</v>
      </c>
      <c r="B6" s="18" t="str">
        <f>IFERROR(VLOOKUP(D6,DB!A:K,11,0),"")</f>
        <v>R2</v>
      </c>
      <c r="C6" s="18"/>
      <c r="D6" s="18" t="s">
        <v>27834</v>
      </c>
      <c r="E6" s="114"/>
      <c r="F6" s="115"/>
      <c r="G6" s="116">
        <f ca="1">IFERROR(NOW()-F6,"-")</f>
        <v>45961.402268055557</v>
      </c>
      <c r="H6" s="172" t="s">
        <v>39112</v>
      </c>
      <c r="I6" s="18" t="str">
        <f>IFERROR(VLOOKUP(D6,DB!A:F,6,0),"")</f>
        <v>SCECO</v>
      </c>
      <c r="J6" s="18" t="str">
        <f>IFERROR(VLOOKUP(D6,DB!A:G,7,0),"")</f>
        <v>Vandalized</v>
      </c>
      <c r="K6" s="19"/>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9"/>
      <c r="E7" s="114"/>
      <c r="F7" s="115"/>
      <c r="G7" s="116">
        <f ca="1">IFERROR(NOW()-F7,"-")</f>
        <v>45961.402268055557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45961.402268055557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45961.402268055557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45961.402268055557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45961.402268055557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45961.402268055557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45961.402268055557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45961.402268055557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45961.402268055557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45961.402268055557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45961.402268055557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45961.402268055557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45961.402268055557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45961.402268055557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45961.402268055557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45961.402268055557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45961.402268055557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45961.402268055557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45961.402268055557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45961.402268055557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45961.402268055557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45961.402268055557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45961.402268055557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45961.402268055557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45961.402268055557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61"/>
      <c r="B32" s="162" t="str">
        <f>IFERROR(VLOOKUP(D32,DB!A:K,11,0),"")</f>
        <v/>
      </c>
      <c r="C32" s="162"/>
      <c r="D32" s="162"/>
      <c r="E32" s="163"/>
      <c r="F32" s="164"/>
      <c r="G32" s="165">
        <f ca="1">IFERROR(NOW()-F32,"-")</f>
        <v>45961.402268055557</v>
      </c>
      <c r="H32" s="164"/>
      <c r="I32" s="162" t="str">
        <f>IFERROR(VLOOKUP(D32,DB!A:F,6,0),"")</f>
        <v/>
      </c>
      <c r="J32" s="162" t="str">
        <f>IFERROR(VLOOKUP(D32,DB!A:G,7,0),"")</f>
        <v/>
      </c>
      <c r="K32" s="166"/>
      <c r="L32" s="162" t="str">
        <f>IFERROR(VLOOKUP(D32,DB!A:I,9,0),"")</f>
        <v/>
      </c>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162"/>
      <c r="AT32" s="162"/>
      <c r="AU32" s="162"/>
      <c r="AV32" s="162"/>
      <c r="AW32" s="162"/>
      <c r="AX32" s="162"/>
      <c r="AY32" s="162"/>
      <c r="AZ32" s="162"/>
      <c r="BA32" s="162"/>
      <c r="BB32" s="162"/>
      <c r="BC32" s="162"/>
      <c r="BD32" s="162"/>
      <c r="BE32" s="162"/>
      <c r="BF32" s="162"/>
      <c r="BG32" s="162"/>
      <c r="BH32" s="162"/>
      <c r="BI32" s="162"/>
      <c r="BJ32" s="162"/>
      <c r="BK32" s="162"/>
      <c r="BL32" s="162"/>
      <c r="BM32" s="162"/>
      <c r="BN32" s="162"/>
      <c r="BO32" s="162"/>
      <c r="BP32" s="162"/>
      <c r="BQ32" s="162"/>
      <c r="BR32" s="162"/>
      <c r="BS32" s="162"/>
      <c r="BT32" s="162"/>
      <c r="BU32" s="162"/>
      <c r="BV32" s="162"/>
      <c r="BW32" s="162"/>
      <c r="BX32" s="162"/>
      <c r="BY32" s="162"/>
      <c r="BZ32" s="162"/>
      <c r="CA32" s="162"/>
      <c r="CB32" s="162"/>
      <c r="CC32" s="162"/>
      <c r="CD32" s="162"/>
      <c r="CE32" s="162"/>
      <c r="CF32" s="162"/>
      <c r="CG32" s="162"/>
      <c r="CH32" s="162"/>
      <c r="CI32" s="162"/>
      <c r="CJ32" s="167"/>
    </row>
    <row r="33" spans="1:88" ht="31.5" customHeight="1">
      <c r="A33" s="113"/>
      <c r="B33" s="18" t="str">
        <f>IFERROR(VLOOKUP(D33,DB!A:K,11,0),"")</f>
        <v/>
      </c>
      <c r="C33" s="18"/>
      <c r="D33" s="18"/>
      <c r="E33" s="114"/>
      <c r="F33" s="115"/>
      <c r="G33" s="116">
        <f ca="1">IFERROR(NOW()-F33,"-")</f>
        <v>45961.402268055557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45961.402268055557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45961.402268055557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45961.402268055557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45961.402268055557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45961.402268055557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45961.402268055557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45961.402268055557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45961.402268055557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45961.402268055557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45961.402268055557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45961.402268055557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45961.402268055557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45961.402268055557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45961.402268055557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45961.402268055557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45961.402268055557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45961.402268055557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45961.402268055557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45961.402268055557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45961.402268055557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45961.402268055557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45961.402268055557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45961.402268055557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45961.402268055557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45961.402268055557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45961.402268055557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45961.402268055557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45961.402268055557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45961.402268055557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45961.402268055557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45961.402268055557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45961.402268055557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45961.402268055557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45961.402268055557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45961.402268055557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45961.402268055557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45961.402268055557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45961.402268055557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45961.402268055557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45961.402268055557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45961.402268055557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45961.402268055557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45961.402268055557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45961.402268055557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45961.402268055557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45961.402268055557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45961.402268055557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45961.402268055557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45961.402268055557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45961.402268055557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45961.402268055557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45961.402268055557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45961.402268055557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45961.402268055557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45961.402268055557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45961.402268055557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45961.402268055557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45961.402268055557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45961.402268055557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45961.402268055557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45961.402268055557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45961.402268055557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45961.402268055557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45961.402268055557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45961.402268055557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45961.402268055557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45961.402268055557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45961.402268055557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45961.402268055557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45961.402268055557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45961.402268055557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45961.402268055557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45961.402268055557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45961.402268055557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45961.402268055557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45961.402268055557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45961.402268055557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45961.402268055557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45961.402268055557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45961.402268055557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45961.402268055557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45961.402268055557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45961.402268055557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45961.402268055557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45961.402268055557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45961.402268055557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45961.402268055557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45961.402268055557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45961.402268055557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45961.402268055557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45961.402268055557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45961.402268055557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45961.402268055557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45961.402268055557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45961.402268055557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45961.402268055557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45961.402268055557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45961.402268055557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45961.402268055557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45961.402268055557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45961.402268055557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45961.402268055557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45961.402268055557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45961.402268055557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45961.402268055557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45961.402268055557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45961.402268055557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45961.402268055557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45961.402268055557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45961.402268055557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45961.402268055557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45961.402268055557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45961.402268055557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45961.402268055557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45961.402268055557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45961.402268055557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45961.402268055557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45961.402268055557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45961.402268055557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45961.402268055557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45961.402268055557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45961.402268055557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45961.402268055557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45961.402268055557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45961.402268055557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45961.402268055557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45961.402268055557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45961.402268055557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45961.402268055557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45961.402268055557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45961.402268055557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45961.402268055557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45961.402268055557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45961.402268055557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45961.402268055557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45961.402268055557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45961.402268055557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45961.402268055557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45961.402268055557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45961.402268055557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45961.402268055557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45961.402268055557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61"/>
      <c r="B176" s="162" t="str">
        <f>IFERROR(VLOOKUP(D176,DB!A:K,11,0),"")</f>
        <v/>
      </c>
      <c r="C176" s="162"/>
      <c r="D176" s="162"/>
      <c r="E176" s="163"/>
      <c r="F176" s="164"/>
      <c r="G176" s="165">
        <f ca="1">IFERROR(NOW()-F176,"-")</f>
        <v>45961.402268055557</v>
      </c>
      <c r="H176" s="164"/>
      <c r="I176" s="162" t="str">
        <f>IFERROR(VLOOKUP(D176,DB!A:F,6,0),"")</f>
        <v/>
      </c>
      <c r="J176" s="162" t="str">
        <f>IFERROR(VLOOKUP(D176,DB!A:G,7,0),"")</f>
        <v/>
      </c>
      <c r="K176" s="166"/>
      <c r="L176" s="162" t="str">
        <f>IFERROR(VLOOKUP(D176,DB!A:I,9,0),"")</f>
        <v/>
      </c>
      <c r="M176" s="162"/>
      <c r="N176" s="162"/>
      <c r="O176" s="162"/>
      <c r="P176" s="162"/>
      <c r="Q176" s="162"/>
      <c r="R176" s="162"/>
      <c r="S176" s="162"/>
      <c r="T176" s="162"/>
      <c r="U176" s="162"/>
      <c r="V176" s="162"/>
      <c r="W176" s="162"/>
      <c r="X176" s="162"/>
      <c r="Y176" s="162"/>
      <c r="Z176" s="162"/>
      <c r="AA176" s="162"/>
      <c r="AB176" s="162"/>
      <c r="AC176" s="162"/>
      <c r="AD176" s="162"/>
      <c r="AE176" s="162"/>
      <c r="AF176" s="162"/>
      <c r="AG176" s="162"/>
      <c r="AH176" s="162"/>
      <c r="AI176" s="162"/>
      <c r="AJ176" s="162"/>
      <c r="AK176" s="162"/>
      <c r="AL176" s="162"/>
      <c r="AM176" s="162"/>
      <c r="AN176" s="162"/>
      <c r="AO176" s="162"/>
      <c r="AP176" s="162"/>
      <c r="AQ176" s="162"/>
      <c r="AR176" s="162"/>
      <c r="AS176" s="162"/>
      <c r="AT176" s="162"/>
      <c r="AU176" s="162"/>
      <c r="AV176" s="162"/>
      <c r="AW176" s="162"/>
      <c r="AX176" s="162"/>
      <c r="AY176" s="162"/>
      <c r="AZ176" s="162"/>
      <c r="BA176" s="162"/>
      <c r="BB176" s="162"/>
      <c r="BC176" s="162"/>
      <c r="BD176" s="162"/>
      <c r="BE176" s="162"/>
      <c r="BF176" s="162"/>
      <c r="BG176" s="162"/>
      <c r="BH176" s="162"/>
      <c r="BI176" s="162"/>
      <c r="BJ176" s="162"/>
      <c r="BK176" s="162"/>
      <c r="BL176" s="162"/>
      <c r="BM176" s="162"/>
      <c r="BN176" s="162"/>
      <c r="BO176" s="162"/>
      <c r="BP176" s="162"/>
      <c r="BQ176" s="162"/>
      <c r="BR176" s="162"/>
      <c r="BS176" s="162"/>
      <c r="BT176" s="162"/>
      <c r="BU176" s="162"/>
      <c r="BV176" s="162"/>
      <c r="BW176" s="162"/>
      <c r="BX176" s="162"/>
      <c r="BY176" s="162"/>
      <c r="BZ176" s="162"/>
      <c r="CA176" s="162"/>
      <c r="CB176" s="162"/>
      <c r="CC176" s="162"/>
      <c r="CD176" s="162"/>
      <c r="CE176" s="162"/>
      <c r="CF176" s="162"/>
      <c r="CG176" s="162"/>
      <c r="CH176" s="162"/>
      <c r="CI176" s="162"/>
      <c r="CJ176" s="167"/>
    </row>
  </sheetData>
  <dataValidations count="2">
    <dataValidation allowBlank="1" showInputMessage="1" showErrorMessage="1" sqref="E1" xr:uid="{4D935161-CDD3-4592-B877-3FB59C99E142}"/>
    <dataValidation type="list" allowBlank="1" showInputMessage="1" showErrorMessage="1" sqref="E3:E17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45961.402268055557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45961.402268055557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45961.402268055557</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45961.402268055557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45961.402268055557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45961.402268055557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45961.402268055557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45961.402268055557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45961.402268055557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45961.402268055557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45961.402268055557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45961.402268055557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45961.402268055557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45961.402268055557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45961.402268055557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45961.402268055557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45961.402268055557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45961.402268055557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45961.402268055557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45961.402268055557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45961.402268055557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45961.402268055557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45961.402268055557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45961.402268055557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45961.402268055557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45961.402268055557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45961.402268055557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45961.402268055557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45961.402268055557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45961.402268055557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45961.402268055557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45961.402268055557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45961.402268055557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45961.402268055557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45961.402268055557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45961.402268055557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45961.402268055557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45961.402268055557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45961.402268055557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45961.402268055557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45961.402268055557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45961.402268055557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45961.402268055557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45961.402268055557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45961.402268055557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45961.402268055557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45961.402268055557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45961.402268055557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45961.402268055557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45961.402268055557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45961.402268055557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45961.402268055557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45961.402268055557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45961.402268055557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45961.402268055557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45961.402268055557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45961.402268055557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45961.402268055557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45961.402268055557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45961.402268055557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45961.402268055557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45961.402268055557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45961.402268055557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45961.402268055557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45961.402268055557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45961.402268055557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45961.402268055557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45961.402268055557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45961.402268055557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45961.402268055557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45961.402268055557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45961.402268055557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45961.402268055557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45961.402268055557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45961.402268055557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45961.402268055557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45961.402268055557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45961.402268055557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45961.402268055557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45961.402268055557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45961.402268055557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45961.402268055557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45961.402268055557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45961.402268055557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45961.402268055557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45961.402268055557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45961.402268055557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45961.402268055557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45961.402268055557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45961.402268055557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45961.402268055557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45961.402268055557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45961.402268055557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45961.402268055557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45961.402268055557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45961.402268055557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45961.402268055557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45961.402268055557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45961.402268055557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45961.402268055557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45961.402268055557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45961.402268055557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45961.402268055557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45961.402268055557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45961.402268055557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45961.402268055557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45961.402268055557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45961.402268055557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45961.402268055557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45961.402268055557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45961.402268055557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45961.402268055557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45961.402268055557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45961.402268055557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45961.402268055557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45961.402268055557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45961.402268055557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45961.402268055557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45961.402268055557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45961.402268055557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45961.402268055557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45961.402268055557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45961.402268055557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45961.402268055557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45961.402268055557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45961.402268055557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45961.402268055557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45961.402268055557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45961.402268055557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45961.402268055557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45961.402268055557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45961.402268055557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45961.402268055557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45961.402268055557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45961.402268055557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45961.402268055557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45961.402268055557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45961.402268055557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45961.402268055557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45961.402268055557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45961.402268055557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45961.402268055557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45961.402268055557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45961.402268055557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45961.402268055557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45961.402268055557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45961.402268055557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45961.402268055557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45961.402268055557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45961.402268055557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45961.402268055557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45961.402268055557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45961.402268055557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45961.402268055557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45961.402268055557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45961.402268055557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45961.402268055557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45961.402268055557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45961.402268055557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45961.402268055557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45961.402268055557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45961.402268055557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45961.402268055557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45961.402268055557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45961.402268055557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45961.402268055557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45961.402268055557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45961.402268055557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45961.402268055557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45961.402268055557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45961.402268055557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45961.402268055557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45961.402268055557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45961.402268055557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45961.402268055557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45961.402268055557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45961.402268055557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45961.402268055557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45961.402268055557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45961.402268055557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45961.402268055557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45961.402268055557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45961.402268055557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45961.402268055557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45961.402268055557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45961.402268055557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45961.402268055557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45961.402268055557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45961.402268055557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45961.402268055557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45961.402268055557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45961.402268055557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45961.402268055557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45961.402268055557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45961.402268055557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45961.402268055557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45961.402268055557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45961.402268055557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45961.402268055557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45961.402268055557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45961.402268055557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45961.402268055557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45961.402268055557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45961.402268055557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45961.402268055557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45961.402268055557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45961.402268055557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45961.402268055557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45961.402268055557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45961.402268055557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45961.402268055557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45961.402268055557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45961.402268055557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45961.402268055557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45961.402268055557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45961.402268055557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45961.402268055557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45961.402268055557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45961.402268055557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45961.402268055557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45961.402268055557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45961.402268055557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45961.402268055557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45961.402268055557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45961.402268055557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45961.402268055557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45961.402268055557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45961.402268055557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45961.402268055557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45961.402268055557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45961.402268055557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45961.402268055557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45961.402268055557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45961.402268055557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45961.402268055557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45961.402268055557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45961.402268055557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45961.402268055557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45961.402268055557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45961.402268055557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45961.402268055557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45961.402268055557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45961.402268055557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45961.402268055557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45961.402268055557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45961.402268055557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45961.402268055557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45961.402268055557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45961.402268055557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45961.402268055557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45961.402268055557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45961.402268055557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45961.402268055557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45961.402268055557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45961.402268055557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45961.402268055557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45961.402268055557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45961.402268055557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45961.402268055557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45961.402268055557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45961.402268055557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45961.402268055557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45961.402268055557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45961.402268055557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45961.402268055557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45961.402268055557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45961.402268055557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45961.402268055557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45961.402268055557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45961.402268055557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45961.402268055557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45961.402268055557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45961.402268055557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45961.402268055557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45961.402268055557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45961.402268055557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45961.402268055557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45961.402268055557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45961.402268055557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45961.402268055557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45961.402268055557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45961.402268055557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45961.402268055557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45961.402268055557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45961.402268055557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45961.402268055557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45961.402268055557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45961.402268055557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45961.402268055557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45961.402268055557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45961.402268055557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45961.402268055557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45961.402268055557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45961.402268055557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45961.402268055557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45961.402268055557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45961.402268055557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45961.402268055557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45961.402268055557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45961.402268055557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45961.402268055557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45961.402268055557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45961.402268055557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45961.402268055557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45961.402268055557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45961.402268055557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45961.402268055557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45961.402268055557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45961.402268055557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45961.402268055557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45961.402268055557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45961.402268055557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45961.402268055557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45961.402268055557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45961.402268055557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45961.402268055557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45961.402268055557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45961.402268055557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45961.402268055557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45961.402268055557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45961.402268055557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45961.402268055557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45961.402268055557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45961.402268055557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45961.402268055557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45961.402268055557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45961.402268055557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45961.402268055557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45961.402268055557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45961.402268055557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45961.402268055557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45961.402268055557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45961.402268055557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45961.402268055557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45961.402268055557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45961.402268055557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45961.402268055557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45961.402268055557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45961.402268055557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45961.402268055557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45961.402268055557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45961.402268055557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45961.402268055557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45961.402268055557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45961.402268055557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45961.402268055557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45961.402268055557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45961.402268055557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45961.402268055557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45961.402268055557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45961.402268055557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45961.402268055557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45961.402268055557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45961.402268055557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45961.402268055557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45961.402268055557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45961.402268055557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45961.402268055557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45961.402268055557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45961.402268055557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45961.402268055557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45961.402268055557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45961.402268055557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45961.402268055557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45961.402268055557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45961.402268055557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45961.402268055557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45961.402268055557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45961.402268055557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45961.402268055557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45961.402268055557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45961.402268055557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45961.402268055557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45961.402268055557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45961.402268055557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45961.402268055557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45961.402268055557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45961.402268055557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45961.402268055557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45961.402268055557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45961.402268055557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45961.402268055557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45961.402268055557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45961.402268055557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45961.402268055557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45961.402268055557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45961.402268055557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45961.402268055557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45961.402268055557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45961.402268055557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45961.402268055557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45961.402268055557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45961.402268055557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45961.402268055557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45961.402268055557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45961.402268055557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45961.402268055557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45961.402268055557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45961.402268055557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45961.402268055557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45961.402268055557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45961.402268055557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45961.402268055557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45961.402268055557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45961.402268055557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45961.402268055557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45961.402268055557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45961.402268055557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45961.402268055557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45961.402268055557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45961.402268055557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45961.402268055557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45961.402268055557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45961.402268055557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45961.402268055557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45961.402268055557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45961.402268055557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45961.402268055557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45961.402268055557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45961.402268055557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45961.402268055557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45961.402268055557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45961.402268055557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45961.402268055557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45961.402268055557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45961.402268055557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45961.402268055557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45961.402268055557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45961.402268055557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45961.402268055557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45961.402268055557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45961.402268055557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45961.402268055557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45961.402268055557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45961.402268055557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45961.402268055557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45961.402268055557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45961.402268055557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45961.402268055557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45961.402268055557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45961.402268055557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45961.402268055557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45961.402268055557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45961.402268055557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45961.402268055557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45961.402268055557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45961.402268055557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45961.402268055557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45961.402268055557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45961.402268055557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45961.402268055557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45961.402268055557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45961.402268055557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45961.402268055557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45961.402268055557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45961.402268055557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45961.402268055557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45961.402268055557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45961.402268055557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45961.402268055557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45961.402268055557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45961.402268055557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45961.402268055557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45961.402268055557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45961.402268055557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45961.402268055557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45961.402268055557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45961.402268055557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45961.402268055557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45961.402268055557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45961.402268055557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45961.402268055557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45961.402268055557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45961.402268055557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45961.402268055557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45961.402268055557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45961.402268055557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45961.402268055557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45961.402268055557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45961.402268055557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45961.402268055557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45961.402268055557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45961.402268055557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45961.402268055557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45961.402268055557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45961.402268055557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45961.402268055557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45961.402268055557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45961.402268055557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45961.402268055557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45961.402268055557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45961.402268055557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45961.402268055557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45961.402268055557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45961.402268055557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45961.402268055557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45961.402268055557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45961.402268055557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45961.402268055557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45961.402268055557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45961.402268055557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45961.402268055557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45961.402268055557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45961.402268055557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45961.402268055557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45961.402268055557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45961.402268055557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45961.402268055557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45961.402268055557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45961.402268055557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45961.402268055557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45961.402268055557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45961.402268055557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45961.402268055557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45961.402268055557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45961.402268055557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45961.402268055557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45961.402268055557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45961.402268055557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45961.402268055557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45961.402268055557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45961.402268055557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45961.402268055557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45961.402268055557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45961.402268055557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45961.402268055557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45961.402268055557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45961.402268055557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45961.402268055557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45961.402268055557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45961.402268055557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45961.402268055557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45961.402268055557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45961.402268055557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45961.402268055557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45961.402268055557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45961.402268055557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45961.402268055557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45961.402268055557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45961.402268055557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45961.402268055557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45961.402268055557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45961.402268055557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45961.402268055557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45961.402268055557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45961.402268055557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45961.402268055557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45961.402268055557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45961.402268055557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45961.402268055557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45961.402268055557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45961.402268055557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45961.402268055557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45961.402268055557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45961.402268055557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45961.402268055557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45961.402268055557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45961.402268055557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45961.402268055557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45961.402268055557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45961.402268055557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45961.402268055557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45961.402268055557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45961.402268055557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45961.402268055557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45961.402268055557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45961.402268055557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45961.402268055557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45961.402268055557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45961.402268055557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45961.402268055557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45961.402268055557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45961.402268055557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45961.402268055557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45961.402268055557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45961.402268055557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45961.402268055557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45961.402268055557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45961.402268055557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45961.402268055557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45961.402268055557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45961.402268055557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45961.402268055557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45961.402268055557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45961.402268055557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45961.402268055557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45961.402268055557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45961.402268055557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45961.402268055557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45961.402268055557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45961.402268055557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45961.402268055557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45961.402268055557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45961.402268055557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45961.402268055557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45961.402268055557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45961.402268055557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45961.402268055557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45961.402268055557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45961.402268055557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45961.402268055557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45961.402268055557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45961.402268055557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45961.402268055557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45961.402268055557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45961.402268055557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45961.402268055557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45961.402268055557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45961.402268055557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45961.402268055557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45961.402268055557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45961.402268055557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45961.402268055557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45961.402268055557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45961.402268055557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45961.402268055557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45961.402268055557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45961.402268055557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45961.402268055557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45961.402268055557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45961.402268055557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45961.402268055557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45961.402268055557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45961.402268055557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45961.402268055557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45961.402268055557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45961.402268055557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45961.402268055557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45961.402268055557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45961.402268055557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45961.402268055557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45961.402268055557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45961.402268055557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45961.402268055557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45961.402268055557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45961.402268055557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45961.402268287035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45961.402268287035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45961.402268287035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45961.402268287035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45961.402268287035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45961.402268287035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45961.402268287035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45961.402268287035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45961.402268287035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45961.402268287035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45961.402268287035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45961.402268287035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45961.402268287035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45961.402268287035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45961.402268287035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45961.402268287035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45961.402268287035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45961.402268287035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45961.402268287035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45961.402268287035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45961.402268287035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45961.402268287035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45961.402268287035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45961.402268287035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45961.402268287035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45961.402268287035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45961.402268287035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45961.402268287035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45961.402268287035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45961.402268287035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45961.402268287035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45961.402268287035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45961.402268287035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45961.402268287035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45961.402268287035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45961.402268287035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45961.402268287035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45961.402268287035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45961.402268287035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45961.402268287035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45961.402268287035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45961.402268287035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45961.402268287035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45961.402268287035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45961.402268287035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45961.402268287035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45961.402268287035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45961.402268287035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45961.402268287035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45961.402268287035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45961.402268287035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45961.402268287035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45961.402268287035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45961.402268287035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45961.402268287035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45961.402268287035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45961.402268287035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45961.402268287035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45961.402268287035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45961.402268287035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45961.402268287035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45961.402268287035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45961.402268287035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45961.402268287035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45961.402268287035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45961.402268287035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45961.402268287035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45961.402268287035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45961.402268287035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45961.402268287035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45961.402268287035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45961.402268287035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45961.402268287035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45961.402268287035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45961.402268287035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45961.402268287035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45961.402268287035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45961.402268287035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45961.402268287035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45961.402268287035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45961.402268287035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45961.402268287035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45961.402268287035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45961.402268287035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45961.402268287035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45961.402268287035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45961.402268287035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45961.402268287035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45961.402268287035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45961.402268287035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45961.402268287035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45961.402268287035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45961.402268287035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45961.402268287035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45961.402268287035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45961.402268287035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45961.402268287035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45961.402268287035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45961.402268287035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45961.402268287035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45961.402268287035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45961.402268287035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45961.402268287035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45961.402268287035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45961.402268287035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45961.402268287035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45961.402268287035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45961.402268287035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45961.402268287035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45961.402268287035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45961.402268287035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45961.402268287035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45961.402268287035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45961.402268287035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45961.402268287035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45961.402268287035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45961.402268287035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45961.402268287035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45961.402268287035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45961.402268287035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45961.402268287035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45961.402268287035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45961.402268287035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45961.402268287035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45961.402268287035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45961.402268287035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45961.402268287035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45961.402268287035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45961.402268287035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45961.402268287035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45961.402268287035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45961.402268287035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45961.402268287035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45961.402268287035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45961.402268287035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45961.402268287035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45961.402268287035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45961.402268287035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45961.402268287035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45961.402268287035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45961.402268287035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45961.402268287035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45961.402268287035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45961.402268287035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45961.402268287035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45961.402268287035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45961.402268287035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45961.402268287035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45961.402268287035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45961.402268287035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45961.402268287035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45961.402268287035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45961.402268287035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45961.402268287035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45961.402268287035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45961.402268287035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45961.402268287035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45961.402268287035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45961.402268287035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45961.402268287035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45961.402268287035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45961.402268287035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45961.402268287035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45961.402268287035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45961.402268287035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45961.402268287035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45961.402268287035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45961.402268287035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45961.402268287035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45961.402268287035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45961.402268287035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45961.402268287035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45961.402268287035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45961.402268287035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45961.402268287035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45961.402268287035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45961.402268287035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45961.402268287035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45961.402268287035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45961.402268287035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45961.402268287035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45961.402268287035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45961.402268287035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45961.402268287035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45961.402268287035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45961.402268287035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45961.402268287035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45961.402268287035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45961.402268287035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45961.402268287035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45961.402268287035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45961.402268287035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45961.402268287035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45961.402268287035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45961.402268287035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45961.402268287035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45961.402268287035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45961.402268287035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45961.402268287035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45961.402268287035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45961.402268287035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45961.402268287035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45961.402268287035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45961.402268287035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45961.402268287035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45961.402268287035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45961.402268287035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45961.402268287035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45961.402268287035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45961.402268287035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45961.402268287035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45961.402268287035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45961.402268287035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45961.402268287035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45961.402268287035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45961.402268287035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45961.402268287035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45961.402268287035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45961.402268287035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45961.402268287035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45961.402268287035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45961.402268287035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45961.402268287035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45961.402268287035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45961.402268287035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45961.402268287035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45961.402268287035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45961.402268287035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45961.402268287035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45961.402268287035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45961.402268287035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45961.402268287035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45961.402268287035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45961.402268287035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45961.402268287035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45961.402268287035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45961.402268287035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45961.402268287035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45961.402268287035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45961.402268287035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45961.402268287035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45961.402268287035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45961.402268287035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45961.402268287035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45961.402268287035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45961.402268287035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45961.402268287035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45961.402268287035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45961.402268287035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45961.402268287035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45961.402268287035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45961.402268287035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45961.402268287035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45961.402268287035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45961.402268287035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45961.402268287035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45961.402268287035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45961.402268287035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45961.402268287035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45961.402268287035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45961.402268287035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45961.402268287035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45961.402268287035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45961.402268287035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45961.402268287035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45961.402268287035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45961.402268287035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45961.402268287035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45961.402268287035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45961.402268287035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45961.402268287035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45961.402268287035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45961.402268287035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45961.402268287035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45961.402268287035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45961.402268287035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45961.402268287035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45961.402268287035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45961.402268287035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45961.402268287035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45961.402268287035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45961.402268287035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45961.402268287035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45961.402268287035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45961.402268287035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45961.402268287035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45961.402268287035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45961.402268287035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45961.402268287035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45961.402268287035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45961.402268287035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45961.402268287035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45961.402268287035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45961.402268287035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45961.402268287035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45961.402268287035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45961.402268287035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45961.402268287035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45961.402268287035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45961.402268287035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45961.402268287035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45961.402268287035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45961.402268287035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45961.402268287035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45961.402268287035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45961.402268287035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45961.402268287035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45961.402268287035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45961.402268287035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45961.402268287035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45961.402268287035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45961.402268287035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45961.402268287035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45961.402268287035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45961.402268287035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45961.402268287035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45961.402268287035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45961.402268287035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45961.402268287035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45961.402268287035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45961.402268287035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45961.402268287035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45961.402268287035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45961.402268287035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45961.402268287035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45961.402268287035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45961.402268287035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45961.402268287035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45961.402268287035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45961.402268287035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45961.402268287035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45961.402268287035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45961.402268287035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45961.402268287035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45961.402268287035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45961.402268287035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45961.402268287035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45961.402268287035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45961.402268287035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45961.402268287035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45961.402268287035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45961.402268287035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45961.402268287035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45961.402268287035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45961.402268287035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45961.402268287035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45961.402268287035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45961.402268287035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45961.402268287035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45961.402268287035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45961.402268287035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45961.402268287035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45961.402268287035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45961.402268287035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45961.402268287035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45961.402268287035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45961.402268287035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45961.402268287035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45961.402268287035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45961.402268287035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45961.402268287035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45961.402268287035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45961.402268287035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45961.402268287035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45961.402268287035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45961.402268287035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45961.402268287035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45961.402268287035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45961.402268287035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45961.402268287035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45961.402268287035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45961.402268287035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45961.402268287035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45961.402268287035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45961.402268287035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45961.402268287035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45961.402268287035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45961.402268287035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45961.402268287035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45961.402268287035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45961.402268287035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45961.402268287035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45961.402268287035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45961.402268287035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45961.402268287035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45961.402268287035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45961.402268287035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45961.402268287035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45961.402268287035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45961.402268287035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45961.402268287035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45961.402268287035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45961.402268287035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45961.402268287035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45961.402268287035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45961.402268287035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45961.402268287035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45961.402268287035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45961.402268287035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45961.402268287035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45961.402268287035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45961.402268287035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45961.402268287035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45961.402268287035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45961.402268287035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45961.402268287035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45961.402268287035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45961.402268287035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45961.402268287035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45961.402268287035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45961.402268287035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45961.402268287035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45961.402268287035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45961.402268287035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45961.402268287035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45961.402268287035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45961.402268287035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45961.402268287035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45961.402268287035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45961.402268287035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45961.402268287035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45961.402268287035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45961.402268287035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45961.402268287035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45961.402268287035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45961.402268287035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45961.402268287035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45961.402268287035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45961.402268287035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45961.402268287035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45961.402268287035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45961.402268287035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45961.402268287035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45961.402268287035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45961.402268287035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45961.402268287035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45961.402268287035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45961.402268287035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45961.402268287035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45961.402268287035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45961.402268287035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45961.402268287035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45961.402268287035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45961.402268287035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45961.402268287035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45961.402268287035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45961.402268287035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45961.402268287035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45961.402268287035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45961.402268287035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45961.402268287035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45961.402268287035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45961.402268287035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45961.402268287035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45961.402268287035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45961.402268287035</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0"/>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257.92155046296102</v>
      </c>
      <c r="H2" s="99">
        <v>45703.474768518521</v>
      </c>
      <c r="I2" s="99" t="str">
        <f>IFERROR(VLOOKUP(D2,DB!A:F,6,0),"")</f>
        <v>SCECO</v>
      </c>
      <c r="J2" s="99" t="str">
        <f>IFERROR(VLOOKUP(D2,DB!A:G,7,0),"")</f>
        <v>Dead</v>
      </c>
      <c r="K2" s="101" t="s">
        <v>39114</v>
      </c>
      <c r="L2" s="94" t="str">
        <f>IFERROR(VLOOKUP(D2,DB!A:I,9,0),"")</f>
        <v>Latis</v>
      </c>
    </row>
    <row r="3" spans="1:16" ht="15" customHeight="1">
      <c r="A3" s="169" t="s">
        <v>39115</v>
      </c>
      <c r="B3" s="119" t="str">
        <f>IFERROR(VLOOKUP(D3,DB!A:K,11,0),"")</f>
        <v>R4</v>
      </c>
      <c r="C3" s="120">
        <v>1</v>
      </c>
      <c r="D3" s="94" t="s">
        <v>28974</v>
      </c>
      <c r="E3" s="98" t="s">
        <v>39021</v>
      </c>
      <c r="F3" s="123">
        <v>45960.96875</v>
      </c>
      <c r="G3" s="124">
        <f ca="1">IFERROR(NOW()-F3,"")</f>
        <v>0.43351805555721512</v>
      </c>
      <c r="H3" s="123">
        <v>45960.963101851848</v>
      </c>
      <c r="I3" s="119" t="str">
        <f>IFERROR(VLOOKUP(D3,DB!A:F,6,0),"")</f>
        <v>SCECO</v>
      </c>
      <c r="J3" s="119" t="str">
        <f>IFERROR(VLOOKUP(D3,DB!A:G,7,0),"")</f>
        <v>Weak</v>
      </c>
      <c r="K3" s="125" t="s">
        <v>39116</v>
      </c>
      <c r="L3" s="121" t="str">
        <f>IFERROR(VLOOKUP(D3,DB!A:I,9,0),"")</f>
        <v>Latis</v>
      </c>
    </row>
    <row r="4" spans="1:16" ht="30.75">
      <c r="A4" s="119" t="s">
        <v>39117</v>
      </c>
      <c r="B4" s="119" t="str">
        <f>IFERROR(VLOOKUP(D4,DB!A:K,11,0),"")</f>
        <v>R4</v>
      </c>
      <c r="C4" s="120">
        <v>1</v>
      </c>
      <c r="D4" s="94" t="s">
        <v>29147</v>
      </c>
      <c r="E4" s="98" t="s">
        <v>39021</v>
      </c>
      <c r="F4" s="123">
        <v>45961.082858796297</v>
      </c>
      <c r="G4" s="124">
        <f ca="1">IFERROR(NOW()-F4,"")</f>
        <v>0.31940925926028285</v>
      </c>
      <c r="H4" s="123">
        <v>45961.346273148149</v>
      </c>
      <c r="I4" s="119" t="str">
        <f>IFERROR(VLOOKUP(D4,DB!A:F,6,0),"")</f>
        <v>SCECO</v>
      </c>
      <c r="J4" s="119" t="str">
        <f>IFERROR(VLOOKUP(D4,DB!A:G,7,0),"")</f>
        <v>Vandalized+Vandalized</v>
      </c>
      <c r="K4" s="125" t="s">
        <v>39118</v>
      </c>
      <c r="L4" s="121" t="str">
        <f>IFERROR(VLOOKUP(D4,DB!A:I,9,0),"")</f>
        <v>Latis</v>
      </c>
    </row>
    <row r="5" spans="1:16" ht="15" customHeight="1">
      <c r="A5" s="119" t="s">
        <v>39119</v>
      </c>
      <c r="B5" s="119" t="str">
        <f>IFERROR(VLOOKUP(D5,DB!A:K,11,0),"")</f>
        <v>R4</v>
      </c>
      <c r="C5" s="120">
        <v>2</v>
      </c>
      <c r="D5" s="94" t="s">
        <v>36870</v>
      </c>
      <c r="E5" s="98" t="s">
        <v>39021</v>
      </c>
      <c r="F5" s="123">
        <v>45961.374062499999</v>
      </c>
      <c r="G5" s="124">
        <f ca="1">IFERROR(NOW()-F5,"")</f>
        <v>2.8205555558088236E-2</v>
      </c>
      <c r="H5" s="123">
        <v>45961.363761574074</v>
      </c>
      <c r="I5" s="119" t="str">
        <f>IFERROR(VLOOKUP(D5,DB!A:F,6,0),"")</f>
        <v>SCECO</v>
      </c>
      <c r="J5" s="119" t="str">
        <f>IFERROR(VLOOKUP(D5,DB!A:G,7,0),"")</f>
        <v>Dead</v>
      </c>
      <c r="K5" s="125" t="s">
        <v>39120</v>
      </c>
      <c r="L5" s="121" t="str">
        <f>IFERROR(VLOOKUP(D5,DB!A:I,9,0),"")</f>
        <v>Latis</v>
      </c>
    </row>
    <row r="6" spans="1:16" ht="15" customHeight="1">
      <c r="A6" s="119" t="s">
        <v>39121</v>
      </c>
      <c r="B6" s="119" t="str">
        <f>IFERROR(VLOOKUP(D6,DB!A:K,11,0),"")</f>
        <v>R4</v>
      </c>
      <c r="C6" s="120">
        <v>2</v>
      </c>
      <c r="D6" s="94" t="s">
        <v>39122</v>
      </c>
      <c r="E6" s="98" t="s">
        <v>39021</v>
      </c>
      <c r="F6" s="123">
        <v>45961.372499999998</v>
      </c>
      <c r="G6" s="124">
        <f ca="1">IFERROR(NOW()-F6,"")</f>
        <v>2.9768055559543427E-2</v>
      </c>
      <c r="H6" s="123">
        <v>45961.3596875</v>
      </c>
      <c r="I6" s="119" t="str">
        <f>IFERROR(VLOOKUP(D6,DB!A:F,6,0),"")</f>
        <v>Generator-SG</v>
      </c>
      <c r="J6" s="119" t="str">
        <f>IFERROR(VLOOKUP(D6,DB!A:G,7,0),"")</f>
        <v>Dead</v>
      </c>
      <c r="K6" s="125" t="s">
        <v>39123</v>
      </c>
      <c r="L6" s="121" t="str">
        <f>IFERROR(VLOOKUP(D6,DB!A:I,9,0),"")</f>
        <v>Latis</v>
      </c>
    </row>
    <row r="7" spans="1:16" ht="15" customHeight="1">
      <c r="A7" s="119" t="s">
        <v>39124</v>
      </c>
      <c r="B7" s="119" t="str">
        <f>IFERROR(VLOOKUP(D7,DB!A:K,11,0),"")</f>
        <v>R4</v>
      </c>
      <c r="C7" s="120">
        <v>1</v>
      </c>
      <c r="D7" s="121" t="s">
        <v>37574</v>
      </c>
      <c r="E7" s="98" t="s">
        <v>39021</v>
      </c>
      <c r="F7" s="123">
        <v>45961.38858796296</v>
      </c>
      <c r="G7" s="124">
        <f ca="1">IFERROR(NOW()-F7,"")</f>
        <v>1.3680092597496696E-2</v>
      </c>
      <c r="H7" s="123">
        <v>45961.358738425923</v>
      </c>
      <c r="I7" s="119" t="str">
        <f>IFERROR(VLOOKUP(D7,DB!A:F,6,0),"")</f>
        <v>SCECO</v>
      </c>
      <c r="J7" s="119" t="str">
        <f>IFERROR(VLOOKUP(D7,DB!A:G,7,0),"")</f>
        <v>Dead+Dead</v>
      </c>
      <c r="K7" s="125" t="s">
        <v>39120</v>
      </c>
      <c r="L7" s="121" t="str">
        <f>IFERROR(VLOOKUP(D7,DB!A:I,9,0),"")</f>
        <v>Latis</v>
      </c>
    </row>
    <row r="8" spans="1:16" ht="15" customHeight="1">
      <c r="A8" s="119"/>
      <c r="B8" s="119" t="str">
        <f>IFERROR(VLOOKUP(D8,DB!A:K,11,0),"")</f>
        <v/>
      </c>
      <c r="C8" s="120"/>
      <c r="D8" s="121"/>
      <c r="E8" s="98"/>
      <c r="F8" s="123"/>
      <c r="G8" s="124">
        <f ca="1">IFERROR(NOW()-F8,"")</f>
        <v>45961.402268055557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45961.402268055557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45961.402268055557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45961.402268055557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45961.402268055557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45961.402268055557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45961.402268055557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45961.402268055557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45961.402268055557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45961.402268055557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45961.402268055557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45961.402268055557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45961.402268055557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45961.402268055557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45961.402268055557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45961.402268055557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45961.402268055557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45961.402268055557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45961.402268055557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45961.402268055557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45961.402268055557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45961.402268055557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45961.402268055557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45961.402268055557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45961.402268055557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45961.402268055557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45961.402268055557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45961.402268055557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45961.402268055557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45961.402268055557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45961.402268055557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45961.402268055557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45961.402268055557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45961.402268055557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45961.402268055557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45961.402268055557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45961.402268055557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45961.402268055557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45961.402268055557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45961.402268055557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45961.402268055557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45961.402268055557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45961.402268055557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45961.402268055557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45961.402268055557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45961.402268055557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45961.402268055557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45961.402268055557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45961.402268055557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45961.402268055557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45961.402268055557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45961.402268055557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45961.402268055557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45961.402268055557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45961.402268055557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45961.402268055557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45961.402268055557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45961.402268055557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45961.402268055557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45961.402268055557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45961.402268055557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45961.402268055557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45961.402268055557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45961.402268055557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45961.402268055557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45961.402268055557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45961.402268055557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45961.402268055557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45961.402268055557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45961.402268055557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45961.402268055557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45961.402268055557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45961.402268055557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45961.402268055557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45961.402268055557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45961.402268055557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45961.402268055557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45961.402268055557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45961.402268055557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45961.402268055557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45961.402268055557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45961.402268055557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45961.402268055557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45961.402268055557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45961.402268055557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45961.402268055557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45961.402268055557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45961.402268055557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45961.402268055557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45961.402268055557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45961.402268055557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45961.402268055557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45961.402268055557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45961.402268055557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45961.402268055557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45961.402268055557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45961.402268055557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45961.402268055557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45961.402268055557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45961.402268055557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45961.402268055557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45961.402268055557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45961.402268055557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45961.402268055557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45961.402268055557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45961.402268055557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45961.402268055557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45961.402268055557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45961.402268055557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45961.402268055557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45961.402268055557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45961.402268055557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45961.402268055557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45961.402268055557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45961.402268055557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45961.402268055557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45961.402268055557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45961.402268055557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45961.402268055557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45961.402268055557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45961.402268055557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45961.402268055557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45961.402268055557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45961.402268055557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45961.402268055557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45961.402268055557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45961.402268055557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45961.402268055557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45961.402268055557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45961.402268055557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45961.402268055557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45961.402268055557</v>
      </c>
      <c r="H139" s="123"/>
      <c r="I139" s="119" t="str">
        <f>IFERROR(VLOOKUP(D139,DB!A:F,6,0),"")</f>
        <v/>
      </c>
      <c r="J139" s="119" t="str">
        <f>IFERROR(VLOOKUP(D139,DB!A:G,7,0),"")</f>
        <v/>
      </c>
      <c r="K139" s="125"/>
      <c r="L139" s="121" t="str">
        <f>IFERROR(VLOOKUP(D139,DB!A:I,9,0),"")</f>
        <v/>
      </c>
    </row>
    <row r="140" spans="1:12" ht="15" customHeight="1">
      <c r="A140" s="126"/>
      <c r="B140" s="126" t="str">
        <f>IFERROR(VLOOKUP(D140,DB!A:K,11,0),"")</f>
        <v/>
      </c>
      <c r="C140" s="127"/>
      <c r="D140" s="128"/>
      <c r="E140" s="129"/>
      <c r="F140" s="130"/>
      <c r="G140" s="131">
        <f ca="1">IFERROR(NOW()-F140,"")</f>
        <v>45961.402268055557</v>
      </c>
      <c r="H140" s="130"/>
      <c r="I140" s="126" t="str">
        <f>IFERROR(VLOOKUP(D140,DB!A:F,6,0),"")</f>
        <v/>
      </c>
      <c r="J140" s="126" t="str">
        <f>IFERROR(VLOOKUP(D140,DB!A:G,7,0),"")</f>
        <v/>
      </c>
      <c r="K140" s="132"/>
      <c r="L140" s="128" t="str">
        <f>IFERROR(VLOOKUP(D140,DB!A:I,9,0),"")</f>
        <v/>
      </c>
    </row>
  </sheetData>
  <dataValidations count="2">
    <dataValidation allowBlank="1" showInputMessage="1" showErrorMessage="1" sqref="E1" xr:uid="{A4F81451-56CC-4543-9497-104C4E44EE4B}"/>
    <dataValidation type="list" allowBlank="1" showInputMessage="1" showErrorMessage="1" sqref="E2:E3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69.570207870368904</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39102</v>
      </c>
      <c r="F3" s="38">
        <v>45926.188877314817</v>
      </c>
      <c r="G3" s="144">
        <f t="shared" ref="G3" ca="1" si="0">IFERROR(NOW()-F3,"")</f>
        <v>35.213390740740579</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39102</v>
      </c>
      <c r="F4" s="153">
        <v>45948.661111111112</v>
      </c>
      <c r="G4" s="154">
        <f ca="1">IFERROR(NOW()-F4,"")</f>
        <v>12.741156944444811</v>
      </c>
      <c r="H4" s="153">
        <v>45948.661111111112</v>
      </c>
      <c r="I4" s="152" t="str">
        <f>IFERROR(VLOOKUP(D4,DB!A:F,6,0),"")</f>
        <v>SCECO</v>
      </c>
      <c r="J4" s="152" t="str">
        <f>IFERROR(VLOOKUP(D4,DB!A:G,7,0),"")</f>
        <v>Dead</v>
      </c>
      <c r="K4" s="152" t="s">
        <v>39130</v>
      </c>
      <c r="L4" s="152" t="str">
        <f>IFERROR(VLOOKUP(D4,DB!A:I,9,0),"")</f>
        <v>Latis</v>
      </c>
    </row>
    <row r="5" spans="1:13" ht="15">
      <c r="A5" s="152"/>
      <c r="B5" s="152" t="str">
        <f>IFERROR(VLOOKUP(D5,DB!A:K,11,0),"")</f>
        <v/>
      </c>
      <c r="C5" s="152"/>
      <c r="D5" s="152"/>
      <c r="E5" s="152"/>
      <c r="F5" s="153"/>
      <c r="G5" s="154">
        <f ca="1">IFERROR(NOW()-F5,"")</f>
        <v>45961.402268055557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45961.402268055557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45961.402268055557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45961.402268055557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45961.402268055557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45961.402268055557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45961.402268055557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45961.402268055557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45961.402268055557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45961.402268055557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45961.402268055557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45961.402268055557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45961.402268055557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45961.402268055557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45961.402268055557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45961.402268055557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45961.402268055557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45961.402268055557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45961.402268055557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45961.402268055557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45961.402268055557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45961.402268055557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45961.402268055557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45961.402268055557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45961.402268055557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45961.402268055557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45961.402268055557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45961.402268055557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45961.402268055557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45961.402268055557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45961.402268055557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45961.402268055557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45961.402268055557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45961.402268055557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45961.402268055557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45961.402268055557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45961.402268055557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45961.402268055557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45961.402268055557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45961.402268055557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45961.402268055557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45961.402268055557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45961.402268055557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45961.402268055557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45961.402268055557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45961.402268055557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45961.402268055557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45961.402268055557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45961.402268055557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45961.402268055557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45961.402268055557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45961.402268055557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45961.402268055557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45961.402268055557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45961.402268055557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45961.402268055557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45961.402268055557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45961.402268055557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45961.402268055557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45961.402268055557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45961.402268055557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45961.402268055557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45961.402268055557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45961.402268055557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45961.402268055557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45961.402268055557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45961.402268055557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45961.402268055557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45961.402268055557</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45961.402268055557</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45961.402268055557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45961.402268055557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45961.402268055557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45961.402268055557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45961.402268055557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45961.402268055557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45961.402268055557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45961.402268055557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45961.402268055557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45961.402268055557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45961.402268055557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45961.402268055557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45961.402268055557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45961.402268055557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45961.402268055557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45961.402268055557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45961.402268055557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45961.402268055557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45961.402268055557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45961.402268055557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45961.402268055557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45961.402268055557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45961.402268055557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45961.402268055557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45961.402268055557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45961.402268055557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45961.402268055557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45961.402268055557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45961.402268055557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45961.402268055557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45961.402268055557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45961.402268055557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45961.402268055557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45961.402268055557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45961.402268055557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45961.402268055557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45961.402268055557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45961.402268055557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45961.402268055557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45961.402268055557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45961.402268055557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45961.402268055557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45961.402268055557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45961.402268055557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45961.402268055557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45961.402268055557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45961.402268055557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45961.402268055557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45961.402268055557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45961.402268055557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45961.402268055557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45961.402268055557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45961.402268055557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45961.402268055557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45961.402268055557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45961.402268055557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45961.402268055557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45961.402268055557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45961.402268055557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45961.402268055557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45961.402268055557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45961.402268055557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45961.402268055557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45961.402268055557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45961.402268055557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45961.402268055557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45961.402268055557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45961.402268055557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45961.402268055557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45961.402268055557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45961.402268055557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45961.402268055557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45961.402268055557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45961.402268055557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45961.402268055557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45961.402268055557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45961.402268055557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45961.402268055557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45961.402268055557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45961.402268055557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45961.402268055557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45961.402268055557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45961.402268055557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45961.402268055557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45961.402268055557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45961.402268055557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45961.402268055557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45961.402268055557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45961.402268055557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45961.402268055557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45961.402268055557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45961.402268055557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45961.402268055557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45961.402268055557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45961.402268055557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45961.402268055557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45961.402268055557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45961.402268055557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45961.402268055557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45961.402268055557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45961.402268055557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45961.402268055557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45961.402268055557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45961.402268055557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45961.402268055557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45961.402268055557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45961.402268055557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45961.402268055557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45961.402268055557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45961.402268055557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45961.402268055557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45961.402268055557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45961.402268055557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45961.402268055557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45961.402268055557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45961.402268055557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45961.402268055557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45961.402268055557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45961.402268055557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45961.402268055557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45961.402268055557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45961.402268055557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45961.402268055557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45961.402268055557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45961.402268055557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45961.402268055557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45961.402268055557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45961.402268055557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45961.402268055557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45961.402268055557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45961.402268055557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45961.402268055557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45961.402268055557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45961.402268055557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45961.402268055557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45961.402268055557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45961.402268055557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45961.402268055557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45961.402268055557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45961.402268055557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45961.402268055557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45961.402268055557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45961.402268055557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45961.402268055557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45961.402268055557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45961.402268055557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45961.402268055557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45961.402268055557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45961.402268055557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45961.402268055557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45961.402268055557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45961.402268055557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45961.402268055557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45961.402268055557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45961.402268055557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45961.402268055557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45961.402268055557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45961.402268055557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45961.402268055557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45961.402268055557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45961.402268055557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45961.402268055557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45961.402268055557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45961.402268055557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45961.402268055557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45961.402268055557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45961.402268055557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45961.402268055557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45961.402268055557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45961.402268055557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45961.402268055557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45961.402268055557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45961.402268055557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45961.402268055557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45961.402268055557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45961.402268055557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45961.402268055557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45961.402268055557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45961.402268055557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45961.402268055557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45961.402268055557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45961.402268055557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45961.402268055557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45961.402268055557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45961.402268055557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45961.402268055557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45961.402268055557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45961.402268055557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45961.402268055557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45961.402268055557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45961.402268055557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45961.402268055557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45961.402268055557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45961.402268055557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45961.402268055557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45961.402268055557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45961.402268055557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45961.402268055557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45961.402268055557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45961.402268055557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45961.402268055557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45961.402268055557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45961.402268055557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45961.402268055557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45961.402268055557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45961.402268055557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45961.402268055557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45961.402268055557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45961.402268055557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45961.402268055557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45961.402268055557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45961.402268055557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45961.402268055557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45961.402268055557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45961.402268055557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45961.402268055557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45961.402268055557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45961.402268055557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45961.402268055557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45961.402268055557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45961.402268055557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45961.402268055557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45961.402268055557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45961.402268055557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45961.402268055557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45961.402268055557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45961.402268055557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45961.402268055557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45961.402268055557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45961.402268055557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45961.402268055557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45961.402268055557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45961.402268055557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45961.402268055557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45961.402268055557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45961.402268055557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45961.402268055557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45961.402268055557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45961.402268055557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45961.402268055557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45961.402268055557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45961.402268055557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45961.402268055557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45961.402268055557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45961.402268055557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45961.402268055557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45961.402268055557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45961.402268055557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45961.402268055557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45961.402268055557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45961.402268055557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45961.402268055557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45961.402268055557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45961.402268055557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45961.402268055557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45961.402268055557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45961.402268055557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45961.402268055557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45961.402268055557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45961.402268055557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45961.402268055557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45961.402268055557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45961.402268055557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45961.402268055557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45961.402268055557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45961.402268055557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45961.402268055557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45961.402268055557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45961.402268055557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45961.402268055557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45961.402268055557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45961.402268055557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45961.402268055557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45961.402268055557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45961.402268055557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45961.402268055557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45961.402268055557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45961.402268055557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45961.402268055557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45961.402268055557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45961.402268055557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45961.402268055557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45961.402268055557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45961.402268055557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45961.402268055557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45961.402268055557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45961.402268055557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45961.402268055557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45961.402268055557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45961.402268055557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45961.402268055557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45961.402268055557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45961.402268055557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45961.402268055557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45961.402268055557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45961.402268055557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45961.402268055557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45961.402268055557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45961.402268055557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45961.402268055557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45961.402268055557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45961.402268055557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45961.402268055557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45961.402268055557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45961.402268055557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45961.402268055557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45961.402268055557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45961.402268055557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45961.402268055557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45961.402268055557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45961.402268055557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45961.402268055557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45961.402268055557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45961.402268055557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45961.402268055557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45961.402268055557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45961.402268055557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45961.402268055557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45961.402268055557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45961.402268055557</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0"/>
  <sheetViews>
    <sheetView tabSelected="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45961.402268055557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45961.402268055557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45961.402268055557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45961.402268055557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45961.402268055557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45961.402268055557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45961.402268055557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45961.402268055557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45961.402268055557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45961.402268055557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45961.402268055557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45961.402268055557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45961.402268055557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45961.402268055557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45961.402268055557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45961.402268055557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45961.402268055557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45961.402268055557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45961.402268055557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45961.402268055557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45961.402268055557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45961.402268055557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45961.402268055557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45961.402268055557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45961.402268055557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45961.402268055557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45961.402268055557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45961.402268055557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45961.402268055557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45961.402268055557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45961.402268055557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45961.402268055557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45961.402268055557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45961.402268055557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45961.402268055557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45961.402268055557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45961.402268055557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45961.402268055557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45961.402268055557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45961.402268055557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45961.402268055557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45961.402268055557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45961.402268055557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45961.402268055557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45961.402268055557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45961.402268055557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45961.402268055557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45961.402268055557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45961.402268055557</v>
      </c>
      <c r="H50" s="107"/>
      <c r="I50" s="103" t="str">
        <f>IFERROR(VLOOKUP(D50,DB!A:F,6,0),"")</f>
        <v/>
      </c>
      <c r="J50" s="102" t="str">
        <f>IFERROR(VLOOKUP(D50,DB!A:G,7,0),"")</f>
        <v/>
      </c>
      <c r="K50" s="108"/>
      <c r="L50" s="109" t="str">
        <f>IFERROR(VLOOKUP(D50,DB!A:I,9,0),"")</f>
        <v/>
      </c>
    </row>
  </sheetData>
  <dataValidations count="2">
    <dataValidation allowBlank="1" showInputMessage="1" showErrorMessage="1" sqref="E1" xr:uid="{380493DB-286A-4683-AF55-C78F04945A49}"/>
    <dataValidation type="list" allowBlank="1" showInputMessage="1" showErrorMessage="1" sqref="E2:E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2025-10-31T06:39:16Z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