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35" documentId="120_S{2AC9BD13-BADA-5192-A53E-5A8FF88502F6}" xr6:coauthVersionLast="47" xr6:coauthVersionMax="47" xr10:uidLastSave="{1D0F7121-56C9-414E-8377-0016B587EE9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<sst xmlns="http://schemas.openxmlformats.org/spreadsheetml/2006/main" count="180288" uniqueCount="39127">
  <si>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</si>
  <si>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</si>
  <si>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</si>
  <si>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</si>
  <si>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</si>
  <si>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</si>
  <si>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</si>
  <si>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</si>
  <si>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</si>
  <si>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</si>
  <si>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</si>
  <si>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</si>
  <si>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</si>
  <si>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</si>
  <si>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</si>
  <si>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</si>
  <si>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</si>
  <si>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</si>
  <si>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</si>
  <si>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</si>
  <si>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</si>
  <si>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</si>
  <si>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</si>
  <si>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</si>
  <si>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</si>
  <si>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</si>
  <si>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</si>
  <si>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</si>
  <si>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</si>
  <si>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</si>
  <si>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</si>
  <si>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</si>
  <si>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</si>
  <si>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</si>
  <si>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</si>
  <si>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</si>
  <si>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</si>
  <si>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</si>
  <si>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</si>
  <si>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</si>
  <si>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</si>
  <si>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</si>
  <si>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</si>
  <si>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</si>
  <si>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</si>
  <si>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</si>
  <si>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</si>
  <si>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</si>
  <si>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</si>
  <si>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</si>
  <si>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</si>
  <si>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</si>
  <si>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</si>
  <si>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</si>
  <si>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</si>
  <si>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</si>
  <si>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</si>
  <si>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</si>
  <si>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</si>
  <si>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</si>
  <si>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</si>
  <si>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</si>
  <si>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</si>
  <si>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</si>
  <si>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</si>
  <si>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</si>
  <si>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</si>
  <si>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</si>
  <si>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</si>
  <si>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</si>
  <si>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</si>
  <si>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</si>
  <si>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</si>
  <si>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</si>
  <si>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</si>
  <si>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</si>
  <si>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</si>
  <si>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</si>
  <si>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</si>
  <si>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</si>
  <si>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</si>
  <si>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</si>
  <si>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</si>
  <si>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</si>
  <si>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</si>
  <si>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</si>
  <si>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</si>
  <si>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</si>
  <si>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</si>
  <si>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</si>
  <si>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</si>
  <si>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</si>
  <si>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</si>
  <si>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</si>
  <si>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</si>
  <si>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</si>
  <si>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</si>
  <si>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</si>
  <si>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</si>
  <si>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</si>
  <si>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</si>
  <si>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</si>
  <si>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</si>
  <si>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</si>
  <si>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</si>
  <si>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</si>
  <si>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</si>
  <si>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</si>
  <si>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</si>
  <si>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</si>
  <si>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</si>
  <si>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</si>
  <si>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</si>
  <si>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</si>
  <si>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</si>
  <si>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</si>
  <si>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</si>
  <si>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</si>
  <si>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</si>
  <si>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</si>
  <si>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</si>
  <si>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</si>
  <si>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</si>
  <si>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</si>
  <si>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</si>
  <si>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</si>
  <si>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</si>
  <si>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</si>
  <si>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</si>
  <si>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</si>
  <si>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</si>
  <si>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</si>
  <si>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</si>
  <si>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</si>
  <si>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</si>
  <si>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</si>
  <si>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</si>
  <si>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</si>
  <si>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</si>
  <si>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</si>
  <si>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</si>
  <si>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</si>
  <si>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</si>
  <si>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</si>
  <si>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</si>
  <si>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</si>
  <si>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</si>
  <si>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</si>
  <si>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</si>
  <si>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</si>
  <si>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</si>
  <si>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</si>
  <si>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</si>
  <si>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</si>
  <si>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</si>
  <si>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</si>
  <si>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</si>
  <si>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</si>
  <si>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</si>
  <si>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</si>
  <si>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</si>
  <si>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</si>
  <si>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</si>
  <si>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</si>
  <si>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</si>
  <si>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</si>
  <si>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</si>
  <si>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</si>
  <si>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</si>
  <si>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</si>
  <si>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</si>
  <si>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</si>
  <si>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</si>
  <si>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</si>
  <si>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</si>
  <si>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</si>
  <si>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</si>
  <si>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</si>
  <si>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</si>
  <si>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</si>
  <si>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</si>
  <si>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</si>
  <si>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</si>
  <si>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</si>
  <si>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</si>
  <si>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</si>
  <si>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</si>
  <si>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</si>
  <si>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</si>
  <si>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</si>
  <si>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</si>
  <si>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</si>
  <si>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</si>
  <si>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</si>
  <si>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</si>
  <si>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</si>
  <si>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</si>
  <si>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</si>
  <si>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</si>
  <si>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</si>
  <si>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</si>
  <si>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</si>
  <si>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</si>
  <si>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</si>
  <si>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</si>
  <si>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</si>
  <si>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</si>
  <si>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</si>
  <si>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</si>
  <si>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</si>
  <si>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</si>
  <si>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</si>
  <si>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</si>
  <si>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</si>
  <si>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</si>
  <si>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</si>
  <si>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</si>
  <si>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</si>
  <si>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</si>
  <si>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</si>
  <si>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</si>
  <si>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</si>
  <si>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</si>
  <si>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</si>
  <si>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</si>
  <si>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</si>
  <si>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</si>
  <si>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</si>
  <si>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</si>
  <si>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</si>
  <si>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</si>
  <si>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</si>
  <si>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</si>
  <si>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</si>
  <si>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</si>
  <si>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</si>
  <si>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</si>
  <si>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</si>
  <si>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</si>
  <si>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</si>
  <si>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</si>
  <si>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</si>
  <si>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</si>
  <si>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</si>
  <si>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</si>
  <si>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</si>
  <si>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</si>
  <si>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</si>
  <si>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</si>
  <si>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</si>
  <si>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</si>
  <si>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</si>
  <si>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</si>
  <si>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</si>
  <si>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</si>
  <si>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</si>
  <si>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</si>
  <si>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</si>
  <si>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</si>
  <si>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</si>
  <si>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</si>
  <si>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</si>
  <si>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</si>
  <si>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</si>
  <si>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</si>
  <si>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</si>
  <si>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</si>
  <si>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</si>
  <si>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</si>
  <si>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</si>
  <si>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</si>
  <si>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</si>
  <si>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</si>
  <si>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</si>
  <si>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</si>
  <si>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</si>
  <si>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</si>
  <si>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</si>
  <si>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</si>
  <si>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</si>
  <si>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</si>
  <si>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</si>
  <si>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</si>
  <si>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</si>
  <si>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</si>
  <si>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</si>
  <si>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</si>
  <si>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</si>
  <si>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</si>
  <si>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</si>
  <si>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</si>
  <si>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</si>
  <si>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</si>
  <si>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</si>
  <si>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</si>
  <si>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</si>
  <si>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</si>
  <si>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</si>
  <si>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</si>
  <si>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</si>
  <si>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</si>
  <si>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</si>
  <si>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</si>
  <si>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</si>
  <si>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</si>
  <si>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</si>
  <si>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</si>
  <si>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</si>
  <si>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</si>
  <si>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</si>
  <si>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</si>
  <si>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</si>
  <si>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</si>
  <si>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</si>
  <si>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</si>
  <si>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</si>
  <si>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</si>
  <si>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</si>
  <si>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</si>
  <si>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</si>
  <si>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</si>
  <si>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</si>
  <si>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</si>
  <si>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</si>
  <si>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</si>
  <si>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</si>
  <si>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</si>
  <si>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</si>
  <si>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</si>
  <si>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</si>
  <si>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</si>
  <si>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</si>
  <si>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</si>
  <si>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</si>
  <si>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</si>
  <si>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</si>
  <si>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</si>
  <si>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</si>
  <si>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</si>
  <si>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</si>
  <si>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</si>
  <si>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</si>
  <si>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</si>
  <si>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</si>
  <si>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</si>
  <si>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</si>
  <si>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</si>
  <si>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</si>
  <si>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</si>
  <si>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</si>
  <si>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</si>
  <si>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</si>
  <si>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</si>
  <si>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</si>
  <si>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</si>
  <si>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</si>
  <si>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</si>
  <si>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</si>
  <si>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</si>
  <si>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</si>
  <si>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</si>
  <si>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</si>
  <si>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</si>
  <si>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</si>
  <si>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</si>
  <si>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</si>
  <si>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</si>
  <si>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</si>
  <si>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</si>
  <si>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</si>
  <si>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</si>
  <si>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</si>
  <si>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</si>
  <si>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</si>
  <si>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</si>
  <si>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</si>
  <si>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</si>
  <si>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</si>
  <si>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</si>
  <si>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</si>
  <si>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</si>
  <si>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</si>
  <si>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</si>
  <si>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</si>
  <si>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</si>
  <si>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</si>
  <si>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</si>
  <si>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</si>
  <si>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</si>
  <si>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</si>
  <si>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</si>
  <si>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</si>
  <si>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</si>
  <si>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</si>
  <si>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</si>
  <si>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</si>
  <si>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</si>
  <si>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</si>
  <si>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</si>
  <si>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</si>
  <si>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</si>
  <si>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</si>
  <si>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</si>
  <si>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</si>
  <si>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</si>
  <si>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</si>
  <si>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</si>
  <si>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</si>
  <si>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</si>
  <si>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</si>
  <si>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</si>
  <si>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</si>
  <si>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</si>
  <si>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</si>
  <si>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</si>
  <si>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</si>
  <si>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</si>
  <si>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</si>
  <si>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</si>
  <si>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</si>
  <si>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</si>
  <si>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</si>
  <si>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</si>
  <si>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</si>
  <si>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</si>
  <si>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</si>
  <si>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</si>
  <si>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</si>
  <si>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</si>
  <si>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</si>
  <si>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</si>
  <si>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</si>
  <si>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</si>
  <si>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</si>
  <si>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</si>
  <si>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</si>
  <si>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</si>
  <si>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</si>
  <si>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</si>
  <si>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</si>
  <si>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</si>
  <si>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</si>
  <si>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</si>
  <si>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</si>
  <si>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</si>
  <si>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</si>
  <si>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</si>
  <si>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</si>
  <si>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</si>
  <si>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</si>
  <si>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</si>
  <si>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</si>
  <si>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</si>
  <si>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</si>
  <si>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</si>
  <si>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</si>
  <si>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</si>
  <si>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</si>
  <si>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</si>
  <si>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</si>
  <si>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</si>
  <si>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</si>
  <si>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</si>
  <si>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</si>
  <si>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</si>
  <si>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</si>
  <si>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</si>
  <si>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</si>
  <si>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</si>
  <si>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</si>
  <si>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</si>
  <si>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</si>
  <si>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</si>
  <si>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</si>
  <si>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</si>
  <si>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</si>
  <si>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</si>
  <si>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</si>
  <si>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</si>
  <si>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</si>
  <si>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</si>
  <si>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</si>
  <si>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</si>
  <si>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</si>
  <si>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</si>
  <si>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</si>
  <si>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</si>
  <si>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</si>
  <si>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</si>
  <si>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</si>
  <si>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</si>
  <si>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</si>
  <si>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</si>
  <si>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</si>
  <si>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</si>
  <si>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</si>
  <si>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</si>
  <si>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</si>
  <si>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</si>
  <si>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</si>
  <si>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</si>
  <si>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</si>
  <si>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</si>
  <si>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</si>
  <si>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</si>
  <si>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</si>
  <si>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</si>
  <si>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</si>
  <si>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</si>
  <si>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</si>
  <si>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</si>
  <si>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</si>
  <si>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</si>
  <si>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</si>
  <si>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</si>
  <si>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</si>
  <si>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</si>
  <si>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</si>
  <si>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</si>
  <si>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</si>
  <si>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</si>
  <si>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</si>
  <si>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</si>
  <si>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</si>
  <si>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</si>
  <si>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</si>
  <si>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</si>
  <si>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</si>
  <si>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</si>
  <si>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</si>
  <si>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</si>
  <si>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</si>
  <si>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</si>
  <si>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</si>
  <si>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</si>
  <si>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</si>
  <si>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</si>
  <si>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</si>
  <si>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</si>
  <si>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</si>
  <si>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</si>
  <si>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</si>
  <si>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</si>
  <si>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</si>
  <si>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</si>
  <si>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</si>
  <si>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</si>
  <si>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</si>
  <si>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</si>
  <si>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</si>
  <si>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</si>
  <si>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</si>
  <si>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</si>
  <si>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</si>
  <si>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</si>
  <si>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</si>
  <si>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</si>
  <si>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</si>
  <si>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</si>
  <si>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</si>
  <si>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</si>
  <si>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</si>
  <si>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</si>
  <si>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</si>
  <si>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</si>
  <si>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</si>
  <si>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</si>
  <si>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</si>
  <si>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</si>
  <si>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</si>
  <si>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</si>
  <si>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</si>
  <si>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</si>
  <si>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</si>
  <si>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</si>
  <si>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</si>
  <si>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</si>
  <si>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</si>
  <si>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</si>
  <si>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</si>
  <si>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</si>
  <si>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</si>
  <si>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</si>
  <si>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</si>
  <si>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</si>
  <si>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</si>
  <si>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</si>
  <si>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</si>
  <si>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</si>
  <si>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</si>
  <si>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</si>
  <si>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</si>
  <si>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</si>
  <si>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</si>
  <si>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</si>
  <si>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</si>
  <si>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</si>
  <si>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</si>
  <si>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</si>
  <si>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</si>
  <si>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</si>
  <si>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</si>
  <si>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</si>
  <si>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</si>
  <si>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</si>
  <si>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</si>
  <si>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</si>
  <si>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</si>
  <si>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</si>
  <si>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</si>
  <si>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</si>
  <si>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</si>
  <si>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</si>
  <si>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</si>
  <si>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</si>
  <si>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</si>
  <si>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</si>
  <si>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</si>
  <si>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</si>
  <si>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</si>
  <si>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</si>
  <si>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</si>
  <si>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</si>
  <si>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</si>
  <si>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</si>
  <si>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</si>
  <si>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</si>
  <si>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</si>
  <si>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</si>
  <si>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</si>
  <si>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</si>
  <si>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</si>
  <si>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</si>
  <si>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</si>
  <si>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</si>
  <si>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</si>
  <si>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</si>
  <si>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</si>
  <si>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</si>
  <si>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</si>
  <si>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</si>
  <si>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</si>
  <si>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</si>
  <si>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</si>
  <si>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</si>
  <si>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</si>
  <si>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</si>
  <si>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</si>
  <si>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</si>
  <si>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</si>
  <si>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</si>
  <si>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</si>
  <si>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</si>
  <si>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</si>
  <si>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</si>
  <si>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</si>
  <si>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</si>
  <si>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</si>
  <si>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</si>
  <si>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</si>
  <si>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</si>
  <si>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</si>
  <si>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</si>
  <si>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</si>
  <si>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</si>
  <si>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</si>
  <si>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</si>
  <si>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</si>
  <si>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</si>
  <si>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</si>
  <si>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</si>
  <si>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</si>
  <si>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</si>
  <si>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</si>
  <si>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</si>
  <si>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</si>
  <si>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</si>
  <si>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</si>
  <si>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</si>
  <si>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</si>
  <si>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</si>
  <si>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</si>
  <si>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</si>
  <si>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</si>
  <si>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</si>
  <si>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</si>
  <si>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</si>
  <si>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</si>
  <si>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</si>
  <si>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</si>
  <si>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</si>
  <si>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</si>
  <si>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</si>
  <si>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</si>
  <si>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</si>
  <si>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</si>
  <si>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</si>
  <si>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</si>
  <si>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</si>
  <si>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</si>
  <si>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</si>
  <si>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</si>
  <si>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</si>
  <si>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</si>
  <si>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</si>
  <si>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</si>
  <si>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</si>
  <si>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</si>
  <si>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</si>
  <si>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</si>
  <si>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</si>
  <si>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</si>
  <si>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</si>
  <si>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</si>
  <si>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</si>
  <si>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</si>
  <si>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</si>
  <si>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</si>
  <si>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</si>
  <si>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</si>
  <si>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</si>
  <si>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</si>
  <si>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</si>
  <si>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</si>
  <si>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</si>
  <si>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</si>
  <si>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</si>
  <si>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</si>
  <si>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</si>
  <si>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</si>
  <si>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</si>
  <si>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</si>
  <si>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</si>
  <si>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</si>
  <si>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</si>
  <si>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</si>
  <si>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</si>
  <si>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</si>
  <si>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</si>
  <si>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</si>
  <si>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</si>
  <si>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</si>
  <si>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</si>
  <si>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</si>
  <si>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</si>
  <si>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</si>
  <si>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</si>
  <si>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</si>
  <si>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</si>
  <si>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</si>
  <si>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</si>
  <si>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</si>
  <si>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</si>
  <si>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</si>
  <si>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</si>
  <si>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</si>
  <si>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</si>
  <si>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</si>
  <si>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</si>
  <si>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</si>
  <si>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</si>
  <si>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</si>
  <si>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</si>
  <si>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</si>
  <si>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</si>
  <si>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</si>
  <si>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</si>
  <si>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</si>
  <si>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</si>
  <si>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</si>
  <si>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</si>
  <si>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</si>
  <si>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</si>
  <si>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</si>
  <si>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</si>
  <si>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</si>
  <si>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</si>
  <si>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</si>
  <si>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</si>
  <si>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</si>
  <si>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</si>
  <si>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</si>
  <si>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</si>
  <si>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</si>
  <si>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</si>
  <si>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</si>
  <si>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</si>
  <si>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</si>
  <si>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</si>
  <si>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</si>
  <si>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</si>
  <si>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</si>
  <si>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</si>
  <si>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</si>
  <si>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</si>
  <si>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</si>
  <si>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</si>
  <si>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</si>
  <si>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</si>
  <si>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</si>
  <si>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</si>
  <si>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</si>
  <si>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</si>
  <si>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</si>
  <si>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</si>
  <si>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</si>
  <si>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</si>
  <si>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</si>
  <si>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</si>
  <si>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</si>
  <si>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</si>
  <si>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</si>
  <si>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</si>
  <si>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</si>
  <si>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</si>
  <si>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</si>
  <si>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</si>
  <si>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</si>
  <si>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</si>
  <si>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</si>
  <si>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</si>
  <si>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</si>
  <si>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</si>
  <si>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</si>
  <si>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</si>
  <si>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</si>
  <si>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</si>
  <si>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</si>
  <si>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</si>
  <si>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</si>
  <si>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</si>
  <si>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</si>
  <si>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</si>
  <si>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</si>
  <si>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</si>
  <si>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</si>
  <si>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</si>
  <si>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</si>
  <si>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</si>
  <si>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</si>
  <si>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</si>
  <si>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</si>
  <si>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</si>
  <si>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</si>
  <si>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</si>
  <si>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</si>
  <si>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</si>
  <si>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</si>
  <si>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</si>
  <si>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</si>
  <si>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</si>
  <si>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</si>
  <si>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</si>
  <si>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</si>
  <si>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</si>
  <si>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</si>
  <si>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</si>
  <si>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</si>
  <si>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</si>
  <si>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</si>
  <si>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</si>
  <si>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</si>
  <si>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</si>
  <si>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</si>
  <si>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</si>
  <si>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</si>
  <si>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</si>
  <si>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</si>
  <si>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</si>
  <si>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</si>
  <si>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</si>
  <si>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</si>
  <si>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</si>
  <si>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</si>
  <si>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</si>
  <si>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</si>
  <si>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</si>
  <si>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</si>
  <si>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</si>
  <si>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</si>
  <si>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</si>
  <si>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</si>
  <si>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</si>
  <si>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</si>
  <si>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</si>
  <si>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</si>
  <si>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</si>
  <si>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</si>
  <si>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</si>
  <si>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</si>
  <si>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</si>
  <si>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</si>
  <si>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</si>
  <si>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</si>
  <si>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</si>
  <si>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</si>
  <si>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</si>
  <si>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</si>
  <si>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</si>
  <si>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</si>
  <si>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</si>
  <si>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</si>
  <si>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</si>
  <si>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</si>
  <si>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</si>
  <si>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</si>
  <si>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</si>
  <si>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</si>
  <si>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</si>
  <si>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</si>
  <si>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</si>
  <si>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</si>
  <si>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</si>
  <si>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</si>
  <si>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</si>
  <si>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</si>
  <si>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</si>
  <si>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</si>
  <si>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</si>
  <si>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</si>
  <si>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</si>
  <si>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</si>
  <si>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</si>
  <si>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</si>
  <si>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</si>
  <si>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</si>
  <si>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</si>
  <si>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</si>
  <si>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</si>
  <si>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</si>
  <si>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</si>
  <si>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</si>
  <si>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</si>
  <si>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</si>
  <si>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</si>
  <si>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</si>
  <si>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</si>
  <si>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</si>
  <si>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</si>
  <si>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</si>
  <si>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</si>
  <si>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</si>
  <si>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</si>
  <si>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</si>
  <si>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</si>
  <si>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</si>
  <si>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</si>
  <si>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</si>
  <si>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</si>
  <si>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</si>
  <si>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</si>
  <si>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</si>
  <si>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</si>
  <si>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</si>
  <si>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</si>
  <si>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</si>
  <si>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</si>
  <si>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</si>
  <si>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</si>
  <si>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</si>
  <si>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</si>
  <si>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</si>
  <si>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</si>
  <si>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</si>
  <si>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</si>
  <si>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</si>
  <si>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</si>
  <si>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</si>
  <si>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</si>
  <si>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</si>
  <si>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</si>
  <si>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</si>
  <si>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</si>
  <si>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</si>
  <si>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</si>
  <si>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</si>
  <si>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</si>
  <si>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</si>
  <si>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</si>
  <si>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</si>
  <si>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</si>
  <si>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</si>
  <si>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</si>
  <si>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</si>
  <si>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</si>
  <si>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</si>
  <si>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</si>
  <si>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</si>
  <si>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</si>
  <si>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</si>
  <si>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</si>
  <si>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</si>
  <si>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</si>
  <si>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</si>
  <si>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</si>
  <si>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</si>
  <si>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</si>
  <si>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</si>
  <si>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</si>
  <si>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</si>
  <si>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</si>
  <si>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</si>
  <si>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</si>
  <si>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</si>
  <si>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</si>
  <si>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</si>
  <si>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</si>
  <si>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</si>
  <si>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</si>
  <si>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</si>
  <si>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</si>
  <si>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</si>
  <si>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</si>
  <si>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</si>
  <si>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</si>
  <si>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</si>
  <si>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</si>
  <si>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</si>
  <si>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</si>
  <si>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</si>
  <si>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</si>
  <si>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</si>
  <si>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</si>
  <si>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</si>
  <si>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</si>
  <si>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</si>
  <si>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</si>
  <si>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</si>
  <si>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</si>
  <si>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</si>
  <si>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</si>
  <si>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</si>
  <si>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</si>
  <si>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</si>
  <si>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</si>
  <si>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</si>
  <si>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</si>
  <si>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</si>
  <si>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</si>
  <si>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</si>
  <si>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</si>
  <si>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</si>
  <si>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</si>
  <si>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</si>
  <si>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</si>
  <si>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</si>
  <si>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</si>
  <si>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</si>
  <si>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</si>
  <si>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</si>
  <si>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</si>
  <si>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</si>
  <si>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</si>
  <si>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</si>
  <si>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</si>
  <si>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</si>
  <si>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</si>
  <si>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</si>
  <si>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</si>
  <si>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</si>
  <si>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</si>
  <si>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</si>
  <si>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</si>
  <si>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</si>
  <si>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</si>
  <si>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</si>
  <si>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</si>
  <si>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</si>
  <si>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</si>
  <si>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</si>
  <si>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</si>
  <si>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</si>
  <si>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</si>
  <si>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</si>
  <si>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</si>
  <si>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</si>
  <si>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</si>
  <si>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</si>
  <si>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</si>
  <si>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</si>
  <si>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</si>
  <si>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</si>
  <si>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</si>
  <si>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</si>
  <si>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</si>
  <si>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</si>
  <si>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</si>
  <si>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</si>
  <si>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</si>
  <si>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</si>
  <si>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</si>
  <si>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</si>
  <si>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</si>
  <si>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</si>
  <si>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</si>
  <si>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</si>
  <si>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</si>
  <si>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</si>
  <si>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</si>
  <si>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</si>
  <si>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</si>
  <si>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</si>
  <si>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</si>
  <si>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</si>
  <si>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</si>
  <si>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</si>
  <si>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</si>
  <si>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</si>
  <si>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</si>
  <si>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</si>
  <si>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</si>
  <si>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</si>
  <si>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</si>
  <si>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</si>
  <si>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</si>
  <si>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</si>
  <si>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</si>
  <si>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</si>
  <si>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</si>
  <si>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</si>
  <si>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</si>
  <si>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</si>
  <si>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</si>
  <si>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</si>
  <si>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</si>
  <si>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</si>
  <si>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</si>
  <si>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</si>
  <si>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</si>
  <si>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</si>
  <si>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</si>
  <si>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</si>
  <si>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</si>
  <si>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</si>
  <si>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</si>
  <si>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</si>
  <si>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</si>
  <si>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</si>
  <si>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</si>
  <si>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</si>
  <si>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</si>
  <si>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</si>
  <si>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</si>
  <si>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</si>
  <si>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</si>
  <si>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</si>
  <si>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</si>
  <si>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</si>
  <si>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</si>
  <si>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</si>
  <si>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</si>
  <si>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</si>
  <si>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</si>
  <si>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</si>
  <si>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</si>
  <si>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</si>
  <si>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</si>
  <si>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</si>
  <si>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</si>
  <si>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</si>
  <si>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</si>
  <si>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</si>
  <si>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</si>
  <si>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</si>
  <si>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</si>
  <si>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</si>
  <si>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</si>
  <si>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</si>
  <si>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</si>
  <si>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</si>
  <si>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</si>
  <si>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</si>
  <si>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</si>
  <si>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</si>
  <si>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</si>
  <si>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</si>
  <si>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</si>
  <si>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</si>
  <si>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</si>
  <si>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</si>
  <si>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</si>
  <si>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</si>
  <si>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</si>
  <si>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</si>
  <si>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</si>
  <si>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</si>
  <si>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</si>
  <si>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</si>
  <si>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</si>
  <si>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</si>
  <si>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</si>
  <si>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</si>
  <si>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</si>
  <si>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</si>
  <si>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</si>
  <si>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</si>
  <si>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</si>
  <si>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</si>
  <si>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</si>
  <si>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</si>
  <si>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</si>
  <si>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</si>
  <si>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</si>
  <si>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</si>
  <si>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</si>
  <si>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</si>
  <si>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</si>
  <si>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</si>
  <si>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</si>
  <si>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</si>
  <si>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</si>
  <si>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</si>
  <si>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</si>
  <si>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</si>
  <si>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</si>
  <si>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</si>
  <si>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</si>
  <si>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</si>
  <si>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</si>
  <si>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</si>
  <si>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</si>
  <si>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</si>
  <si>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</si>
  <si>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</si>
  <si>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</si>
  <si>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</si>
  <si>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</si>
  <si>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</si>
  <si>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</si>
  <si>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</si>
  <si>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</si>
  <si>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</si>
  <si>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</si>
  <si>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</si>
  <si>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</si>
  <si>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</si>
  <si>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</si>
  <si>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</si>
  <si>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</si>
  <si>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</si>
  <si>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</si>
  <si>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</si>
  <si>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</si>
  <si>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</si>
  <si>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</si>
  <si>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</si>
  <si>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</si>
  <si>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</si>
  <si>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</si>
  <si>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</si>
  <si>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</si>
  <si>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</si>
  <si>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</si>
  <si>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</si>
  <si>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</si>
  <si>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</si>
  <si>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</si>
  <si>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</si>
  <si>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</si>
  <si>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</si>
  <si>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</si>
  <si>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</si>
  <si>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</si>
  <si>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</si>
  <si>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</si>
  <si>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</si>
  <si>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</si>
  <si>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</si>
  <si>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</si>
  <si>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</si>
  <si>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</si>
  <si>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</si>
  <si>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</si>
  <si>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</si>
  <si>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</si>
  <si>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</si>
  <si>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</si>
  <si>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</si>
  <si>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</si>
  <si>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</si>
  <si>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</si>
  <si>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</si>
  <si>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</si>
  <si>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</si>
  <si>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</si>
  <si>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</si>
  <si>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</si>
  <si>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</si>
  <si>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</si>
  <si>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</si>
  <si>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</si>
  <si>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</si>
  <si>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</si>
  <si>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</si>
  <si>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</si>
  <si>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</si>
  <si>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</si>
  <si>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</si>
  <si>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</si>
  <si>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</si>
  <si>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</si>
  <si>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</si>
  <si>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</si>
  <si>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</si>
  <si>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</si>
  <si>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</si>
  <si>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</si>
  <si>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</si>
  <si>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</si>
  <si>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</si>
  <si>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</si>
  <si>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</si>
  <si>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</si>
  <si>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</si>
  <si>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</si>
  <si>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</si>
  <si>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</si>
  <si>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</si>
  <si>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</si>
  <si>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</si>
  <si>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</si>
  <si>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</si>
  <si>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</si>
  <si>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</si>
  <si>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</si>
  <si>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</si>
  <si>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</si>
  <si>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</si>
  <si>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</si>
  <si>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</si>
  <si>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</si>
  <si>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</si>
  <si>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</si>
  <si>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</si>
  <si>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</si>
  <si>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</si>
  <si>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</si>
  <si>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</si>
  <si>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</si>
  <si>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</si>
  <si>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</si>
  <si>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</si>
  <si>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</si>
  <si>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</si>
  <si>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</si>
  <si>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</si>
  <si>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</si>
  <si>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</si>
  <si>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</si>
  <si>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</si>
  <si>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</si>
  <si>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</si>
  <si>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</si>
  <si>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</si>
  <si>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</si>
  <si>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</si>
  <si>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</si>
  <si>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</si>
  <si>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</si>
  <si>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</si>
  <si>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</si>
  <si>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</si>
  <si>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</si>
  <si>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</si>
  <si>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</si>
  <si>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</si>
  <si>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</si>
  <si>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</si>
  <si>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</si>
  <si>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</si>
  <si>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</si>
  <si>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</si>
  <si>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</si>
  <si>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</si>
  <si>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</si>
  <si>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</si>
  <si>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</si>
  <si>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</si>
  <si>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</si>
  <si>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</si>
  <si>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</si>
  <si>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</si>
  <si>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</si>
  <si>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</si>
  <si>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</si>
  <si>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</si>
  <si>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</si>
  <si>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</si>
  <si>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</si>
  <si>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</si>
  <si>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</si>
  <si>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</si>
  <si>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</si>
  <si>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</si>
  <si>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</si>
  <si>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</si>
  <si>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</si>
  <si>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</si>
  <si>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</si>
  <si>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</si>
  <si>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</si>
  <si>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</si>
  <si>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</si>
  <si>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</si>
  <si>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</si>
  <si>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</si>
  <si>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</si>
  <si>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</si>
  <si>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</si>
  <si>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</si>
  <si>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</si>
  <si>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</si>
  <si>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</si>
  <si>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</si>
  <si>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</si>
  <si>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</si>
  <si>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</si>
  <si>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</si>
  <si>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</si>
  <si>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</si>
  <si>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</si>
  <si>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</si>
  <si>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</si>
  <si>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</si>
  <si>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</si>
  <si>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</si>
  <si>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</si>
  <si>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</si>
  <si>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</si>
  <si>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</si>
  <si>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</si>
  <si>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</si>
  <si>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</si>
  <si>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</si>
  <si>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</si>
  <si>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</si>
  <si>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</si>
  <si>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</si>
  <si>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</si>
  <si>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</si>
  <si>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</si>
  <si>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</si>
  <si>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</si>
  <si>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</si>
  <si>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</si>
  <si>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</si>
  <si>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</si>
  <si>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</si>
  <si>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</si>
  <si>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</si>
  <si>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</si>
  <si>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</si>
  <si>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</si>
  <si>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</si>
  <si>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</si>
  <si>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</si>
  <si>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</si>
  <si>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</si>
  <si>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</si>
  <si>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</si>
  <si>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</si>
  <si>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</si>
  <si>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</si>
  <si>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</si>
  <si>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</si>
  <si>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</si>
  <si>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</si>
  <si>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</si>
  <si>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</si>
  <si>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</si>
  <si>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</si>
  <si>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</si>
  <si>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</si>
  <si>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</si>
  <si>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</si>
  <si>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</si>
  <si>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</si>
  <si>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</si>
  <si>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</si>
  <si>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</si>
  <si>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</si>
  <si>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</si>
  <si>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</si>
  <si>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</si>
  <si>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</si>
  <si>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</si>
  <si>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</si>
  <si>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</si>
  <si>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</si>
  <si>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</si>
  <si>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</si>
  <si>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</si>
  <si>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</si>
  <si>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</si>
  <si>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</si>
  <si>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</si>
  <si>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</si>
  <si>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</si>
  <si>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</si>
  <si>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</si>
  <si>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</si>
  <si>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</si>
  <si>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</si>
  <si>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</si>
  <si>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</si>
  <si>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</si>
  <si>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</si>
  <si>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</si>
  <si>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</si>
  <si>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</si>
  <si>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</si>
  <si>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</si>
  <si>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</si>
  <si>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</si>
  <si>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</si>
  <si>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</si>
  <si>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</si>
  <si>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</si>
  <si>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</si>
  <si>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</si>
  <si>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</si>
  <si>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</si>
  <si>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</si>
  <si>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</si>
  <si>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</si>
  <si>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</si>
  <si>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</si>
  <si>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</si>
  <si>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</si>
  <si>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</si>
  <si>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</si>
  <si>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</si>
  <si>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</si>
  <si>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</si>
  <si>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</si>
  <si>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</si>
  <si>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</si>
  <si>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</si>
  <si>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</si>
  <si>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</si>
  <si>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</si>
  <si>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</si>
  <si>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</si>
  <si>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</si>
  <si>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</si>
  <si>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</si>
  <si>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</si>
  <si>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</si>
  <si>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</si>
  <si>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</si>
  <si>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</si>
  <si>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</si>
  <si>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</si>
  <si>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</si>
  <si>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</si>
  <si>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</si>
  <si>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</si>
  <si>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</si>
  <si>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</si>
  <si>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</si>
  <si>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</si>
  <si>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</si>
  <si>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</si>
  <si>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</si>
  <si>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</si>
  <si>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</si>
  <si>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</si>
  <si>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</si>
  <si>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</si>
  <si>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</si>
  <si>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</si>
  <si>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</si>
  <si>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</si>
  <si>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</si>
  <si>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</si>
  <si>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</si>
  <si>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</si>
  <si>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</si>
  <si>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</si>
  <si>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</si>
  <si>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</si>
  <si>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</si>
  <si>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</si>
  <si>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</si>
  <si>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</si>
  <si>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</si>
  <si>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</si>
  <si>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</si>
  <si>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</si>
  <si>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</si>
  <si>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</si>
  <si>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</si>
  <si>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</si>
  <si>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</si>
  <si>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</si>
  <si>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</si>
  <si>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</si>
  <si>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</si>
  <si>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</si>
  <si>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</si>
  <si>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</si>
  <si>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</si>
  <si>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</si>
  <si>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</si>
  <si>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</si>
  <si>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</si>
  <si>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</si>
  <si>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</si>
  <si>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</si>
  <si>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</si>
  <si>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</si>
  <si>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</si>
  <si>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</si>
  <si>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</si>
  <si>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</si>
  <si>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</si>
  <si>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</si>
  <si>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</si>
  <si>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</si>
  <si>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</si>
  <si>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</si>
  <si>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</si>
  <si>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</si>
  <si>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</si>
  <si>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</si>
  <si>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</si>
  <si>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</si>
  <si>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</si>
  <si>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</si>
  <si>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</si>
  <si>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</si>
  <si>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</si>
  <si>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</si>
  <si>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</si>
  <si>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</si>
  <si>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</si>
  <si>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</si>
  <si>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</si>
  <si>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</si>
  <si>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</si>
  <si>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</si>
  <si>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</si>
  <si>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</si>
  <si>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</si>
  <si>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</si>
  <si>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</si>
  <si>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</si>
  <si>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</si>
  <si>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</si>
  <si>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</si>
  <si>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</si>
  <si>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</si>
  <si>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</si>
  <si>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</si>
  <si>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</si>
  <si>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</si>
  <si>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</si>
  <si>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</si>
  <si>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</si>
  <si>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</si>
  <si>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</si>
  <si>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</si>
  <si>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</si>
  <si>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</si>
  <si>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</si>
  <si>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</si>
  <si>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</si>
  <si>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</si>
  <si>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</si>
  <si>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</si>
  <si>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</si>
  <si>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</si>
  <si>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</si>
  <si>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</si>
  <si>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</si>
  <si>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</si>
  <si>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</si>
  <si>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</si>
  <si>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</si>
  <si>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</si>
  <si>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</si>
  <si>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</si>
  <si>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</si>
  <si>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</si>
  <si>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</si>
  <si>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</si>
  <si>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</si>
  <si>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</si>
  <si>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</si>
  <si>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</si>
  <si>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</si>
  <si>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</si>
  <si>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</si>
  <si>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</si>
  <si>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</si>
  <si>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</si>
  <si>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</si>
  <si>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</si>
  <si>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</si>
  <si>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</si>
  <si>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</si>
  <si>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</si>
  <si>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</si>
  <si>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</si>
  <si>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</si>
  <si>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</si>
  <si>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</si>
  <si>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</si>
  <si>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</si>
  <si>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</si>
  <si>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</si>
  <si>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</si>
  <si>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</si>
  <si>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</si>
  <si>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</si>
  <si>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</si>
  <si>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</si>
  <si>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</si>
  <si>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</si>
  <si>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</si>
  <si>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</si>
  <si>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</si>
  <si>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</si>
  <si>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</si>
  <si>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</si>
  <si>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</si>
  <si>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</si>
  <si>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</si>
  <si>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</si>
  <si>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</si>
  <si>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</si>
  <si>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</si>
  <si>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</si>
  <si>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</si>
  <si>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</si>
  <si>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</si>
  <si>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</si>
  <si>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</si>
  <si>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</si>
  <si>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</si>
  <si>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</si>
  <si>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</si>
  <si>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</si>
  <si>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</si>
  <si>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</si>
  <si>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</si>
  <si>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</si>
  <si>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</si>
  <si>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</si>
  <si>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</si>
  <si>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</si>
  <si>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</si>
  <si>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</si>
  <si>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</si>
  <si>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</si>
  <si>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</si>
  <si>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</si>
  <si>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</si>
  <si>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</si>
  <si>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</si>
  <si>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</si>
  <si>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</si>
  <si>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</si>
  <si>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</si>
  <si>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</si>
  <si>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</si>
  <si>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</si>
  <si>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</si>
  <si>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</si>
  <si>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</si>
  <si>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</si>
  <si>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</si>
  <si>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</si>
  <si>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</si>
  <si>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</si>
  <si>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</si>
  <si>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</si>
  <si>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</si>
  <si>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</si>
  <si>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</si>
  <si>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</si>
  <si>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</si>
  <si>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</si>
  <si>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</si>
  <si>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</si>
  <si>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</si>
  <si>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</si>
  <si>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</si>
  <si>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</si>
  <si>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</si>
  <si>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</si>
  <si>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</si>
  <si>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</si>
  <si>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</si>
  <si>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</si>
  <si>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</si>
  <si>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</si>
  <si>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</si>
  <si>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</si>
  <si>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</si>
  <si>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</si>
  <si>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</si>
  <si>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</si>
  <si>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</si>
  <si>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</si>
  <si>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</si>
  <si>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</si>
  <si>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</si>
  <si>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</si>
  <si>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</si>
  <si>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</si>
  <si>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</si>
  <si>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</si>
  <si>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</si>
  <si>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</si>
  <si>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</si>
  <si>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</si>
  <si>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</si>
  <si>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</si>
  <si>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</si>
  <si>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</si>
  <si>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</si>
  <si>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</si>
  <si>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</si>
  <si>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</si>
  <si>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</si>
  <si>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</si>
  <si>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</si>
  <si>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</si>
  <si>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</si>
  <si>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</si>
  <si>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</si>
  <si>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</si>
  <si>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</si>
  <si>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</si>
  <si>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</si>
  <si>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</si>
  <si>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</si>
  <si>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</si>
  <si>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</si>
  <si>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</si>
  <si>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</si>
  <si>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</si>
  <si>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</si>
  <si>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</si>
  <si>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</si>
  <si>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</si>
  <si>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</si>
  <si>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</si>
  <si>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</si>
  <si>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</si>
  <si>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</si>
  <si>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</si>
  <si>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</si>
  <si>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</si>
  <si>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</si>
  <si>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</si>
  <si>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</si>
  <si>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</si>
  <si>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</si>
  <si>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</si>
  <si>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</si>
  <si>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</si>
  <si>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</si>
  <si>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</si>
  <si>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</si>
  <si>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</si>
  <si>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</si>
  <si>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</si>
  <si>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</si>
  <si>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</si>
  <si>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</si>
  <si>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</si>
  <si>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</si>
  <si>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</si>
  <si>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</si>
  <si>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</si>
  <si>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</si>
  <si>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</si>
  <si>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</si>
  <si>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</si>
  <si>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</si>
  <si>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</si>
  <si>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</si>
  <si>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</si>
  <si>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</si>
  <si>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</si>
  <si>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</si>
  <si>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</si>
  <si>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</si>
  <si>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</si>
  <si>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</si>
  <si>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</si>
  <si>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</si>
  <si>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</si>
  <si>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</si>
  <si>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</si>
  <si>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</si>
  <si>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</si>
  <si>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</si>
  <si>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</si>
  <si>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</si>
  <si>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</si>
  <si>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</si>
  <si>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</si>
  <si>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</si>
  <si>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</si>
  <si>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</si>
  <si>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</si>
  <si>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</si>
  <si>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</si>
  <si>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</si>
  <si>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</si>
  <si>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</si>
  <si>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</si>
  <si>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</si>
  <si>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</si>
  <si>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</si>
  <si>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</si>
  <si>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</si>
  <si>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</si>
  <si>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</si>
  <si>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</si>
  <si>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</si>
  <si>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</si>
  <si>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</si>
  <si>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</si>
  <si>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</si>
  <si>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</si>
  <si>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</si>
  <si>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</si>
  <si>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</si>
  <si>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</si>
  <si>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</si>
  <si>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</si>
  <si>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</si>
  <si>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</si>
  <si>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</si>
  <si>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</si>
  <si>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</si>
  <si>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</si>
  <si>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</si>
  <si>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</si>
  <si>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</si>
  <si>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</si>
  <si>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</si>
  <si>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</si>
  <si>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</si>
  <si>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</si>
  <si>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</si>
  <si>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</si>
  <si>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</si>
  <si>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</si>
  <si>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</si>
  <si>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</si>
  <si>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</si>
  <si>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</si>
  <si>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</si>
  <si>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</si>
  <si>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</si>
  <si>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</si>
  <si>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</si>
  <si>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</si>
  <si>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</si>
  <si>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</si>
  <si>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</si>
  <si>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</si>
  <si>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</si>
  <si>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</si>
  <si>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</si>
  <si>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</si>
  <si>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</si>
  <si>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</si>
  <si>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</si>
  <si>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</si>
  <si>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</si>
  <si>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</si>
  <si>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</si>
  <si>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</si>
  <si>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</si>
  <si>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</si>
  <si>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</si>
  <si>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</si>
  <si>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</si>
  <si>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</si>
  <si>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</si>
  <si>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</si>
  <si>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</si>
  <si>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</si>
  <si>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</si>
  <si>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</si>
  <si>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</si>
  <si>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</si>
  <si>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</si>
  <si>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</si>
  <si>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</si>
  <si>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</si>
  <si>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</si>
  <si>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</si>
  <si>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</si>
  <si>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</si>
  <si>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</si>
  <si>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</si>
  <si>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</si>
  <si>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</si>
  <si>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</si>
  <si>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</si>
  <si>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</si>
  <si>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</si>
  <si>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</si>
  <si>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</si>
  <si>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</si>
  <si>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</si>
  <si>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</si>
  <si>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</si>
  <si>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</si>
  <si>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</si>
  <si>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</si>
  <si>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</si>
  <si>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</si>
  <si>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</si>
  <si>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</si>
  <si>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</si>
  <si>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</si>
  <si>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</si>
  <si>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</si>
  <si>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</si>
  <si>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</si>
  <si>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</si>
  <si>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</si>
  <si>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</si>
  <si>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</si>
  <si>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</si>
  <si>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</si>
  <si>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</si>
  <si>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</si>
  <si>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</si>
  <si>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</si>
  <si>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</si>
  <si>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</si>
  <si>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</si>
  <si>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</si>
  <si>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</si>
  <si>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</si>
  <si>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</si>
  <si>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</si>
  <si>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</si>
  <si>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</si>
  <si>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</si>
  <si>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</si>
  <si>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</si>
  <si>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</si>
  <si>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</si>
  <si>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</si>
  <si>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</si>
  <si>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</si>
  <si>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</si>
  <si>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</si>
  <si>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</si>
  <si>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</si>
  <si>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</si>
  <si>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</si>
  <si>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</si>
  <si>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</si>
  <si>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</si>
  <si>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</si>
  <si>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</si>
  <si>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</si>
  <si>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</si>
  <si>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</si>
  <si>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</si>
  <si>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</si>
  <si>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</si>
  <si>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</si>
  <si>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</si>
  <si>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</si>
  <si>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</si>
  <si>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</si>
  <si>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</si>
  <si>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</si>
  <si>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</si>
  <si>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</si>
  <si>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</si>
  <si>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</si>
  <si>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</si>
  <si>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</si>
  <si>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</si>
  <si>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</si>
  <si>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</si>
  <si>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</si>
  <si>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</si>
  <si>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</si>
  <si>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</si>
  <si>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</si>
  <si>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</si>
  <si>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</si>
  <si>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</si>
  <si>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</si>
  <si>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</si>
  <si>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</si>
  <si>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</si>
  <si>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</si>
  <si>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</si>
  <si>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</si>
  <si>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</si>
  <si>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</si>
  <si>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</si>
  <si>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</si>
  <si>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</si>
  <si>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</si>
  <si>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</si>
  <si>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</si>
  <si>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</si>
  <si>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</si>
  <si>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</si>
  <si>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</si>
  <si>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</si>
  <si>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</si>
  <si>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</si>
  <si>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</si>
  <si>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</si>
  <si>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</si>
  <si>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</si>
  <si>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</si>
  <si>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</si>
  <si>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</si>
  <si>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</si>
  <si>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</si>
  <si>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</si>
  <si>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</si>
  <si>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</si>
  <si>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</si>
  <si>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</si>
  <si>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</si>
  <si>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</si>
  <si>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</si>
  <si>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</si>
  <si>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</si>
  <si>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</si>
  <si>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</si>
  <si>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</si>
  <si>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</si>
  <si>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</si>
  <si>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</si>
  <si>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</si>
  <si>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</si>
  <si>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</si>
  <si>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</si>
  <si>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</si>
  <si>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</si>
  <si>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</si>
  <si>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</si>
  <si>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</si>
  <si>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</si>
  <si>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</si>
  <si>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</si>
  <si>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</si>
  <si>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</si>
  <si>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</si>
  <si>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</si>
  <si>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</si>
  <si>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</si>
  <si>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</si>
  <si>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</si>
  <si>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</si>
  <si>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</si>
  <si>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</si>
  <si>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</si>
  <si>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</si>
  <si>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</si>
  <si>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</si>
  <si>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</si>
  <si>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</si>
  <si>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</si>
  <si>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</si>
  <si>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</si>
  <si>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</si>
  <si>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</si>
  <si>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</si>
  <si>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</si>
  <si>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</si>
  <si>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</si>
  <si>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</si>
  <si>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</si>
  <si>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</si>
  <si>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</si>
  <si>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</si>
  <si>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</si>
  <si>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</si>
  <si>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</si>
  <si>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</si>
  <si>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</si>
  <si>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</si>
  <si>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</si>
  <si>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</si>
  <si>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</si>
  <si>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</si>
  <si>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</si>
  <si>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</si>
  <si>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</si>
  <si>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</si>
  <si>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</si>
  <si>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</si>
  <si>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</si>
  <si>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</si>
  <si>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</si>
  <si>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</si>
  <si>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</si>
  <si>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</si>
  <si>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</si>
  <si>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</si>
  <si>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</si>
  <si>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</si>
  <si>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</si>
  <si>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</si>
  <si>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</si>
  <si>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</si>
  <si>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</si>
  <si>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</si>
  <si>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</si>
  <si>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</si>
  <si>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</si>
  <si>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</si>
  <si>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</si>
  <si>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</si>
  <si>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</si>
  <si>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</si>
  <si>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</si>
  <si>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</si>
  <si>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</si>
  <si>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</si>
  <si>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</si>
  <si>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</si>
  <si>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</si>
  <si>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</si>
  <si>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</si>
  <si>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</si>
  <si>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</si>
  <si>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</si>
  <si>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</si>
  <si>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</si>
  <si>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</si>
  <si>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</si>
  <si>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</si>
  <si>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</si>
  <si>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</si>
  <si>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</si>
  <si>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</si>
  <si>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</si>
  <si>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</si>
  <si>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</si>
  <si>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</si>
  <si>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</si>
  <si>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</si>
  <si>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</si>
  <si>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</si>
  <si>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</si>
  <si>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</si>
  <si>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</si>
  <si>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</si>
  <si>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</si>
  <si>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</si>
  <si>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</si>
  <si>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</si>
  <si>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</si>
  <si>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</si>
  <si>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</si>
  <si>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</si>
  <si>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</si>
  <si>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</si>
  <si>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</si>
  <si>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</si>
  <si>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</si>
  <si>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</si>
  <si>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</si>
  <si>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</si>
  <si>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</si>
  <si>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</si>
  <si>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</si>
  <si>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</si>
  <si>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</si>
  <si>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</si>
  <si>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</si>
  <si>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</si>
  <si>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</si>
  <si>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</si>
  <si>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</si>
  <si>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</si>
  <si>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</si>
  <si>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</si>
  <si>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</si>
  <si>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</si>
  <si>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</si>
  <si>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</si>
  <si>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</si>
  <si>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</si>
  <si>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</si>
  <si>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</si>
  <si>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</si>
  <si>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</si>
  <si>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</si>
  <si>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</si>
  <si>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</si>
  <si>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</si>
  <si>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</si>
  <si>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</si>
  <si>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</si>
  <si>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</si>
  <si>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</si>
  <si>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</si>
  <si>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</si>
  <si>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</si>
  <si>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</si>
  <si>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</si>
  <si>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</si>
  <si>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</si>
  <si>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</si>
  <si>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</si>
  <si>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</si>
  <si>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</si>
  <si>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</si>
  <si>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</si>
  <si>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</si>
  <si>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</si>
  <si>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</si>
  <si>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</si>
  <si>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</si>
  <si>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</si>
  <si>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</si>
  <si>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</si>
  <si>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</si>
  <si>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</si>
  <si>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</si>
  <si>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</si>
  <si>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</si>
  <si>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</si>
  <si>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</si>
  <si>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</si>
  <si>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</si>
  <si>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</si>
  <si>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</si>
  <si>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</si>
  <si>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</si>
  <si>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</si>
  <si>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</si>
  <si>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</si>
  <si>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</si>
  <si>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</si>
  <si>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</si>
  <si>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</si>
  <si>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</si>
  <si>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</si>
  <si>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</si>
  <si>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</si>
  <si>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</si>
  <si>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</si>
  <si>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</si>
  <si>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</si>
  <si>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</si>
  <si>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</si>
  <si>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</si>
  <si>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</si>
  <si>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</si>
  <si>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</si>
  <si>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</si>
  <si>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</si>
  <si>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</si>
  <si>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</si>
  <si>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</si>
  <si>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</si>
  <si>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</si>
  <si>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</si>
  <si>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</si>
  <si>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</si>
  <si>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</si>
  <si>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</si>
  <si>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</si>
  <si>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</si>
  <si>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</si>
  <si>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</si>
  <si>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</si>
  <si>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</si>
  <si>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</si>
  <si>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</si>
  <si>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</si>
  <si>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</si>
  <si>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</si>
  <si>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</si>
  <si>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</si>
  <si>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</si>
  <si>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</si>
  <si>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</si>
  <si>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</si>
  <si>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</si>
  <si>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</si>
  <si>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</si>
  <si>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</si>
  <si>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</si>
  <si>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</si>
  <si>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</si>
  <si>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</si>
  <si>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</si>
  <si>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</si>
  <si>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</si>
  <si>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</si>
  <si>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</si>
  <si>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</si>
  <si>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</si>
  <si>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</si>
  <si>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</si>
  <si>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</si>
  <si>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</si>
  <si>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</si>
  <si>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</si>
  <si>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</si>
  <si>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</si>
  <si>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</si>
  <si>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</si>
  <si>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</si>
  <si>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</si>
  <si>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</si>
  <si>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</si>
  <si>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</si>
  <si>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</si>
  <si>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</si>
  <si>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</si>
  <si>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</si>
  <si>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</si>
  <si>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</si>
  <si>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</si>
  <si>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</si>
  <si>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</si>
  <si>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</si>
  <si>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</si>
  <si>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</si>
  <si>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</si>
  <si>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</si>
  <si>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</si>
  <si>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</si>
  <si>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</si>
  <si>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</si>
  <si>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</si>
  <si>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</si>
  <si>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</si>
  <si>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</si>
  <si>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</si>
  <si>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</si>
  <si>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</si>
  <si>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</si>
  <si>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</si>
  <si>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</si>
  <si>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</si>
  <si>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</si>
  <si>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</si>
  <si>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</si>
  <si>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</si>
  <si>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</si>
  <si>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</si>
  <si>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</si>
  <si>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</si>
  <si>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</si>
  <si>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</si>
  <si>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</si>
  <si>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</si>
  <si>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</si>
  <si>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</si>
  <si>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</si>
  <si>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</si>
  <si>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</si>
  <si>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</si>
  <si>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</si>
  <si>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</si>
  <si>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</si>
  <si>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</si>
  <si>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</si>
  <si>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</si>
  <si>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</si>
  <si>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</si>
  <si>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</si>
  <si>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</si>
  <si>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</si>
  <si>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</si>
  <si>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</si>
  <si>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</si>
  <si>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</si>
  <si>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</si>
  <si>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</si>
  <si>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</si>
  <si>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</si>
  <si>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</si>
  <si>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</si>
  <si>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</si>
  <si>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</si>
  <si>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</si>
  <si>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</si>
  <si>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</si>
  <si>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</si>
  <si>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</si>
  <si>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</si>
  <si>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</si>
  <si>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</si>
  <si>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</si>
  <si>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</si>
  <si>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</si>
  <si>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</si>
  <si>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</si>
  <si>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</si>
  <si>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</si>
  <si>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</si>
  <si>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</si>
  <si>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</si>
  <si>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</si>
  <si>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</si>
  <si>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</si>
  <si>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</si>
  <si>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</si>
  <si>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</si>
  <si>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</si>
  <si>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</si>
  <si>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</si>
  <si>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</si>
  <si>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</si>
  <si>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</si>
  <si>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</si>
  <si>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</si>
  <si>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</si>
  <si>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</si>
  <si>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</si>
  <si>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</si>
  <si>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</si>
  <si>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</si>
  <si>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</si>
  <si>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</si>
  <si>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</si>
  <si>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</si>
  <si>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</si>
  <si>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</si>
  <si>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</si>
  <si>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</si>
  <si>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</si>
  <si>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</si>
  <si>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</si>
  <si>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</si>
  <si>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</si>
  <si>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</si>
  <si>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</si>
  <si>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</si>
  <si>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</si>
  <si>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</si>
  <si>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</si>
  <si>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</si>
  <si>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</si>
  <si>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</si>
  <si>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</si>
  <si>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</si>
  <si>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</si>
  <si>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</si>
  <si>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</si>
  <si>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</si>
  <si>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</si>
  <si>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</si>
  <si>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</si>
  <si>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</si>
  <si>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</si>
  <si>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</si>
  <si>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</si>
  <si>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</si>
  <si>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</si>
  <si>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</si>
  <si>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</si>
  <si>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</si>
  <si>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</si>
  <si>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</si>
  <si>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</si>
  <si>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</si>
  <si>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</si>
  <si>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</si>
  <si>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</si>
  <si>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</si>
  <si>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</si>
  <si>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</si>
  <si>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</si>
  <si>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</si>
  <si>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</si>
  <si>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</si>
  <si>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</si>
  <si>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</si>
  <si>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</si>
  <si>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</si>
  <si>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</si>
  <si>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</si>
  <si>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</si>
  <si>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</si>
  <si>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</si>
  <si>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</si>
  <si>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</si>
  <si>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</si>
  <si>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</si>
  <si>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</si>
  <si>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</si>
  <si>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</si>
  <si>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</si>
  <si>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</si>
  <si>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</si>
  <si>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</si>
  <si>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</si>
  <si>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</si>
  <si>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</si>
  <si>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</si>
  <si>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</si>
  <si>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</si>
  <si>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</si>
  <si>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</si>
  <si>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</si>
  <si>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</si>
  <si>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</si>
  <si>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</si>
  <si>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</si>
  <si>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</si>
  <si>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</si>
  <si>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</si>
  <si>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</si>
  <si>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</si>
  <si>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</si>
  <si>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</si>
  <si>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</si>
  <si>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</si>
  <si>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</si>
  <si>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</si>
  <si>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</si>
  <si>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</si>
  <si>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</si>
  <si>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</si>
  <si>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</si>
  <si>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</si>
  <si>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</si>
  <si>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</si>
  <si>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</si>
  <si>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</si>
  <si>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</si>
  <si>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</si>
  <si>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</si>
  <si>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</si>
  <si>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</si>
  <si>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</si>
  <si>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</si>
  <si>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</si>
  <si>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</si>
  <si>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</si>
  <si>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</si>
  <si>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</si>
  <si>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</si>
  <si>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</si>
  <si>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</si>
  <si>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</si>
  <si>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</si>
  <si>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</si>
  <si>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</si>
  <si>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</si>
  <si>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</si>
  <si>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</si>
  <si>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</si>
  <si>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</si>
  <si>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</si>
  <si>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</si>
  <si>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</si>
  <si>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</si>
  <si>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</si>
  <si>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</si>
  <si>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</si>
  <si>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</si>
  <si>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</si>
  <si>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</si>
  <si>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</si>
  <si>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</si>
  <si>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</si>
  <si>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</si>
  <si>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</si>
  <si>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</si>
  <si>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</si>
  <si>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</si>
  <si>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</si>
  <si>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</si>
  <si>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</si>
  <si>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</si>
  <si>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</si>
  <si>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</si>
  <si>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</si>
  <si>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</si>
  <si>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</si>
  <si>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</si>
  <si>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</si>
  <si>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</si>
  <si>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</si>
  <si>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</si>
  <si>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</si>
  <si>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</si>
  <si>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</si>
  <si>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</si>
  <si>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</si>
  <si>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</si>
  <si>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</si>
  <si>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</si>
  <si>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</si>
  <si>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</si>
  <si>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</si>
  <si>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</si>
  <si>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</si>
  <si>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</si>
  <si>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</si>
  <si>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</si>
  <si>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</si>
  <si>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</si>
  <si>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</si>
  <si>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</si>
  <si>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</si>
  <si>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</si>
  <si>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</si>
  <si>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</si>
  <si>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</si>
  <si>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</si>
  <si>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</si>
  <si>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</si>
  <si>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</si>
  <si>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</si>
  <si>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</si>
  <si>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</si>
  <si>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</si>
  <si>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</si>
  <si>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</si>
  <si>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</si>
  <si>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</si>
  <si>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</si>
  <si>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</si>
  <si>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</si>
  <si>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</si>
  <si>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</si>
  <si>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</si>
  <si>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</si>
  <si>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</si>
  <si>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</si>
  <si>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</si>
  <si>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</si>
  <si>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</si>
  <si>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</si>
  <si>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</si>
  <si>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</si>
  <si>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</si>
  <si>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</si>
  <si>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</si>
  <si>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</si>
  <si>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</si>
  <si>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</si>
  <si>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</si>
  <si>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</si>
  <si>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</si>
  <si>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</si>
  <si>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</si>
  <si>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</si>
  <si>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</si>
  <si>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</si>
  <si>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</si>
  <si>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</si>
  <si>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</si>
  <si>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</si>
  <si>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</si>
  <si>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</si>
  <si>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</si>
  <si>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</si>
  <si>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</si>
  <si>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</si>
  <si>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</si>
  <si>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</si>
  <si>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</si>
  <si>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</si>
  <si>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</si>
  <si>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</si>
  <si>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</si>
  <si>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</si>
  <si>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</si>
  <si>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</si>
  <si>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</si>
  <si>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</si>
  <si>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</si>
  <si>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</si>
  <si>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</si>
  <si>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</si>
  <si>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</si>
  <si>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</si>
  <si>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</si>
  <si>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</si>
  <si>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</si>
  <si>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</si>
  <si>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</si>
  <si>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</si>
  <si>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</si>
  <si>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</si>
  <si>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</si>
  <si>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</si>
  <si>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</si>
  <si>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</si>
  <si>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</si>
  <si>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</si>
  <si>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</si>
  <si>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</si>
  <si>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</si>
  <si>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</si>
  <si>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</si>
  <si>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</si>
  <si>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</si>
  <si>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</si>
  <si>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</si>
  <si>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</si>
  <si>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</si>
  <si>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</si>
  <si>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</si>
  <si>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</si>
  <si>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</si>
  <si>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</si>
  <si>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</si>
  <si>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</si>
  <si>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</si>
  <si>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</si>
  <si>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</si>
  <si>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</si>
  <si>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</si>
  <si>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</si>
  <si>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</si>
  <si>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</si>
  <si>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</si>
  <si>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</si>
  <si>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</si>
  <si>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</si>
  <si>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</si>
  <si>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</si>
  <si>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</si>
  <si>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</si>
  <si>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</si>
  <si>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</si>
  <si>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</si>
  <si>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</si>
  <si>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</si>
  <si>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</si>
  <si>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</si>
  <si>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</si>
  <si>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</si>
  <si>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</si>
  <si>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</si>
  <si>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</si>
  <si>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</si>
  <si>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</si>
  <si>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</si>
  <si>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</si>
  <si>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</si>
  <si>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</si>
  <si>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</si>
  <si>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</si>
  <si>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</si>
  <si>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</si>
  <si>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</si>
  <si>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</si>
  <si>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</si>
  <si>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</si>
  <si>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</si>
  <si>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</si>
  <si>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</si>
  <si>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</si>
  <si>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</si>
  <si>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</si>
  <si>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</si>
  <si>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</si>
  <si>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</si>
  <si>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</si>
  <si>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</si>
  <si>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</si>
  <si>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</si>
  <si>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</si>
  <si>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</si>
  <si>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</si>
  <si>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</si>
  <si>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</si>
  <si>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</si>
  <si>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</si>
  <si>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</si>
  <si>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</si>
  <si>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</si>
  <si>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</si>
  <si>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</si>
  <si>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</si>
  <si>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</si>
  <si>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</si>
  <si>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</si>
  <si>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</si>
  <si>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</si>
  <si>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</si>
  <si>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</si>
  <si>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</si>
  <si>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</si>
  <si>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</si>
  <si>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</si>
  <si>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</si>
  <si>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</si>
  <si>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</si>
  <si>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</si>
  <si>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</si>
  <si>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</si>
  <si>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</si>
  <si>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</si>
  <si>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</si>
  <si>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</si>
  <si>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</si>
  <si>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</si>
  <si>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</si>
  <si>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</si>
  <si>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</si>
  <si>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</si>
  <si>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</si>
  <si>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</si>
  <si>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</si>
  <si>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</si>
  <si>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</si>
  <si>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</si>
  <si>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</si>
  <si>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</si>
  <si>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</si>
  <si>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</si>
  <si>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</si>
  <si>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</si>
  <si>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</si>
  <si>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</si>
  <si>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</si>
  <si>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</si>
  <si>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</si>
  <si>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</si>
  <si>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</si>
  <si>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</si>
  <si>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</si>
  <si>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</si>
  <si>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</si>
  <si>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</si>
  <si>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</si>
  <si>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</si>
  <si>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</si>
  <si>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</si>
  <si>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</si>
  <si>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</si>
  <si>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</si>
  <si>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</si>
  <si>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</si>
  <si>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</si>
  <si>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</si>
  <si>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</si>
  <si>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</si>
  <si>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</si>
  <si>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</si>
  <si>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</si>
  <si>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</si>
  <si>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</si>
  <si>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</si>
  <si>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</si>
  <si>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</si>
  <si>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</si>
  <si>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</si>
  <si>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</si>
  <si>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</si>
  <si>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</si>
  <si>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</si>
  <si>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</si>
  <si>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</si>
  <si>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</si>
  <si>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</si>
  <si>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</si>
  <si>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</si>
  <si>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</si>
  <si>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</si>
  <si>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</si>
  <si>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</si>
  <si>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</si>
  <si>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</si>
  <si>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</si>
  <si>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</si>
  <si>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</si>
  <si>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</si>
  <si>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</si>
  <si>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</si>
  <si>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</si>
  <si>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</si>
  <si>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</si>
  <si>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</si>
  <si>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</si>
  <si>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</si>
  <si>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</si>
  <si>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</si>
  <si>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</si>
  <si>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</si>
  <si>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</si>
  <si>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</si>
  <si>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</si>
  <si>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</si>
  <si>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</si>
  <si>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</si>
  <si>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</si>
  <si>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</si>
  <si>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</si>
  <si>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</si>
  <si>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</si>
  <si>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</si>
  <si>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</si>
  <si>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</si>
  <si>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</si>
  <si>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</si>
  <si>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</si>
  <si>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</si>
  <si>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</si>
  <si>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</si>
  <si>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</si>
  <si>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</si>
  <si>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</si>
  <si>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</si>
  <si>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</si>
  <si>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</si>
  <si>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</si>
  <si>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</si>
  <si>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</si>
  <si>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</si>
  <si>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</si>
  <si>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</si>
  <si>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</si>
  <si>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</si>
  <si>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</si>
  <si>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</si>
  <si>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</si>
  <si>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</si>
  <si>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</si>
  <si>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</si>
  <si>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</si>
  <si>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</si>
  <si>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</si>
  <si>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</si>
  <si>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</si>
  <si>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</si>
  <si>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</si>
  <si>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</si>
  <si>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</si>
  <si>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</si>
  <si>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</si>
  <si>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</si>
  <si>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</si>
  <si>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</si>
  <si>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</si>
  <si>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</si>
  <si>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</si>
  <si>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</si>
  <si>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</si>
  <si>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</si>
  <si>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</si>
  <si>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</si>
  <si>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</si>
  <si>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</si>
  <si>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</si>
  <si>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</si>
  <si>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</si>
  <si>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</si>
  <si>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</si>
  <si>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</si>
  <si>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</si>
  <si>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</si>
  <si>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</si>
  <si>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</si>
  <si>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</si>
  <si>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</si>
  <si>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</si>
  <si>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</si>
  <si>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</si>
  <si>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</si>
  <si>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</si>
  <si>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</si>
  <si>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</si>
  <si>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</si>
  <si>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</si>
  <si>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</si>
  <si>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</si>
  <si>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</si>
  <si>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</si>
  <si>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</si>
  <si>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</si>
  <si>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</si>
  <si>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</si>
  <si>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</si>
  <si>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</si>
  <si>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</si>
  <si>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</si>
  <si>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</si>
  <si>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</si>
  <si>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</si>
  <si>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</si>
  <si>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</si>
  <si>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</si>
  <si>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</si>
  <si>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</si>
  <si>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</si>
  <si>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</si>
  <si>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</si>
  <si>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</si>
  <si>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</si>
  <si>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</si>
  <si>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</si>
  <si>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</si>
  <si>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</si>
  <si>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</si>
  <si>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</si>
  <si>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</si>
  <si>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</si>
  <si>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</si>
  <si>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</si>
  <si>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</si>
  <si>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</si>
  <si>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</si>
  <si>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</si>
  <si>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</si>
  <si>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</si>
  <si>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</si>
  <si>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</si>
  <si>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</si>
  <si>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</si>
  <si>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</si>
  <si>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</si>
  <si>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</si>
  <si>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</si>
  <si>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</si>
  <si>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</si>
  <si>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</si>
  <si>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</si>
  <si>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</si>
  <si>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</si>
  <si>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</si>
  <si>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</si>
  <si>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</si>
  <si>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</si>
  <si>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</si>
  <si>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</si>
  <si>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</si>
  <si>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</si>
  <si>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</si>
  <si>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</si>
  <si>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</si>
  <si>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</si>
  <si>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</si>
  <si>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</si>
  <si>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</si>
  <si>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</si>
  <si>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</si>
  <si>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</si>
  <si>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</si>
  <si>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</si>
  <si>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</si>
  <si>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</si>
  <si>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</si>
  <si>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</si>
  <si>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</si>
  <si>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</si>
  <si>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</si>
  <si>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</si>
  <si>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</si>
  <si>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</si>
  <si>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</si>
  <si>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</si>
  <si>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</si>
  <si>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</si>
  <si>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</si>
  <si>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</si>
  <si>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</si>
  <si>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</si>
  <si>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</si>
  <si>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</si>
  <si>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</si>
  <si>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</si>
  <si>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</si>
  <si>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</si>
  <si>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</si>
  <si>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</si>
  <si>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</si>
  <si>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</si>
  <si>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</si>
  <si>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</si>
  <si>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</si>
  <si>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</si>
  <si>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</si>
  <si>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</si>
  <si>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</si>
  <si>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</si>
  <si>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</si>
  <si>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</si>
  <si>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</si>
  <si>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</si>
  <si>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</si>
  <si>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</si>
  <si>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</si>
  <si>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</si>
  <si>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</si>
  <si>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</si>
  <si>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</si>
  <si>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</si>
  <si>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</si>
  <si>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</si>
  <si>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</si>
  <si>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</si>
  <si>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</si>
  <si>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</si>
  <si>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</si>
  <si>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</si>
  <si>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</si>
  <si>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</si>
  <si>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</si>
  <si>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</si>
  <si>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</si>
  <si>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</si>
  <si>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</si>
  <si>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</si>
  <si>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</si>
  <si>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</si>
  <si>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</si>
  <si>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</si>
  <si>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</si>
  <si>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</si>
  <si>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</si>
  <si>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</si>
  <si>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</si>
  <si>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</si>
  <si>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</si>
  <si>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</si>
  <si>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</si>
  <si>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</si>
  <si>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</si>
  <si>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</si>
  <si>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</si>
  <si>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</si>
  <si>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</si>
  <si>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</si>
  <si>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</si>
  <si>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</si>
  <si>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</si>
  <si>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</si>
  <si>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</si>
  <si>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</si>
  <si>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</si>
  <si>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</si>
  <si>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</si>
  <si>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</si>
  <si>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</si>
  <si>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</si>
  <si>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</si>
  <si>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</si>
  <si>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</si>
  <si>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</si>
  <si>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</si>
  <si>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</si>
  <si>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</si>
  <si>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</si>
  <si>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</si>
  <si>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</si>
  <si>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</si>
  <si>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</si>
  <si>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</si>
  <si>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</si>
  <si>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</si>
  <si>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</si>
  <si>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</si>
  <si>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</si>
  <si>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</si>
  <si>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</si>
  <si>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</si>
  <si>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</si>
  <si>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</si>
  <si>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</si>
  <si>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</si>
  <si>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</si>
  <si>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</si>
  <si>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</si>
  <si>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</si>
  <si>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</si>
  <si>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</si>
  <si>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</si>
  <si>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</si>
  <si>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</si>
  <si>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</si>
  <si>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</si>
  <si>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</si>
  <si>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</si>
  <si>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</si>
  <si>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</si>
  <si>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</si>
  <si>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</si>
  <si>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</si>
  <si>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</si>
  <si>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</si>
  <si>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</si>
  <si>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</si>
  <si>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</si>
  <si>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</si>
  <si>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</si>
  <si>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</si>
  <si>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</si>
  <si>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</si>
  <si>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</si>
  <si>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</si>
  <si>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</si>
  <si>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</si>
  <si>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</si>
  <si>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</si>
  <si>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</si>
  <si>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</si>
  <si>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</si>
  <si>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</si>
  <si>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</si>
  <si>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</si>
  <si>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</si>
  <si>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</si>
  <si>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</si>
  <si>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</si>
  <si>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</si>
  <si>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</si>
  <si>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</si>
  <si>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</si>
  <si>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</si>
  <si>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</si>
  <si>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</si>
  <si>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</si>
  <si>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</si>
  <si>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</si>
  <si>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</si>
  <si>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</si>
  <si>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</si>
  <si>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</si>
  <si>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</si>
  <si>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</si>
  <si>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</si>
  <si>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</si>
  <si>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</si>
  <si>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</si>
  <si>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</si>
  <si>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</si>
  <si>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</si>
  <si>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</si>
  <si>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</si>
  <si>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</si>
  <si>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</si>
  <si>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</si>
  <si>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</si>
  <si>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</si>
  <si>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</si>
  <si>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</si>
  <si>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</si>
  <si>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</si>
  <si>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</si>
  <si>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</si>
  <si>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</si>
  <si>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</si>
  <si>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</si>
  <si>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</si>
  <si>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</si>
  <si>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</si>
  <si>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</si>
  <si>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</si>
  <si>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</si>
  <si>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</si>
  <si>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</si>
  <si>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</si>
  <si>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</si>
  <si>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</si>
  <si>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</si>
  <si>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</si>
  <si>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</si>
  <si>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</si>
  <si>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</si>
  <si>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</si>
  <si>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</si>
  <si>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</si>
  <si>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</si>
  <si>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</si>
  <si>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</si>
  <si>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</si>
  <si>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</si>
  <si>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</si>
  <si>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</si>
  <si>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</si>
  <si>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</si>
  <si>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</si>
  <si>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</si>
  <si>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</si>
  <si>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</si>
  <si>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</si>
  <si>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</si>
  <si>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</si>
  <si>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</si>
  <si>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</si>
  <si>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</si>
  <si>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</si>
  <si>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</si>
  <si>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</si>
  <si>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</si>
  <si>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</si>
  <si>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</si>
  <si>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</si>
  <si>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</si>
  <si>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</si>
  <si>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</si>
  <si>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</si>
  <si>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</si>
  <si>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</si>
  <si>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</si>
  <si>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</si>
  <si>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</si>
  <si>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</si>
  <si>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</si>
  <si>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</si>
  <si>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</si>
  <si>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</si>
  <si>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</si>
  <si>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</si>
  <si>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</si>
  <si>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</si>
  <si>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</si>
  <si>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</si>
  <si>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</si>
  <si>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</si>
  <si>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</si>
  <si>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</si>
  <si>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</si>
  <si>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</si>
  <si>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</si>
  <si>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</si>
  <si>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</si>
  <si>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</si>
  <si>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</si>
  <si>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</si>
  <si>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</si>
  <si>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</si>
  <si>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</si>
  <si>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</si>
  <si>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</si>
  <si>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</si>
  <si>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</si>
  <si>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</si>
  <si>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</si>
  <si>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</si>
  <si>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</si>
  <si>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</si>
  <si>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</si>
  <si>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</si>
  <si>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</si>
  <si>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</si>
  <si>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</si>
  <si>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</si>
  <si>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</si>
  <si>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</si>
  <si>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</si>
  <si>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</si>
  <si>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</si>
  <si>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</si>
  <si>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</si>
  <si>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</si>
  <si>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</si>
  <si>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</si>
  <si>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</si>
  <si>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</si>
  <si>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</si>
  <si>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</si>
  <si>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</si>
  <si>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</si>
  <si>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</si>
  <si>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</si>
  <si>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</si>
  <si>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</si>
  <si>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</si>
  <si>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</si>
  <si>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</si>
  <si>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</si>
  <si>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</si>
  <si>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</si>
  <si>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</si>
  <si>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</si>
  <si>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</si>
  <si>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</si>
  <si>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</si>
  <si>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</si>
  <si>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</si>
  <si>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</si>
  <si>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</si>
  <si>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</si>
  <si>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</si>
  <si>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</si>
  <si>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</si>
  <si>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</si>
  <si>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</si>
  <si>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</si>
  <si>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</si>
  <si>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</si>
  <si>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</si>
  <si>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</si>
  <si>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</si>
  <si>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</si>
  <si>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</si>
  <si>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</si>
  <si>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</si>
  <si>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</si>
  <si>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</si>
  <si>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</si>
  <si>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</si>
  <si>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</si>
  <si>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</si>
  <si>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</si>
  <si>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</si>
  <si>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</si>
  <si>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</si>
  <si>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</si>
  <si>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</si>
  <si>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</si>
  <si>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</si>
  <si>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</si>
  <si>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</si>
  <si>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</si>
  <si>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</si>
  <si>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</si>
  <si>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</si>
  <si>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</si>
  <si>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</si>
  <si>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</si>
  <si>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</si>
  <si>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</si>
  <si>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</si>
  <si>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</si>
  <si>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</si>
  <si>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</si>
  <si>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</si>
  <si>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</si>
  <si>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</si>
  <si>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</si>
  <si>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</si>
  <si>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</si>
  <si>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</si>
  <si>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</si>
  <si>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</si>
  <si>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</si>
  <si>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</si>
  <si>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</si>
  <si>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</si>
  <si>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</si>
  <si>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</si>
  <si>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</si>
  <si>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</si>
  <si>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</si>
  <si>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</si>
  <si>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</si>
  <si>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</si>
  <si>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</si>
  <si>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</si>
  <si>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</si>
  <si>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</si>
  <si>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</si>
  <si>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</si>
  <si>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</si>
  <si>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</si>
  <si>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</si>
  <si>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</si>
  <si>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</si>
  <si>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</si>
  <si>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</si>
  <si>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</si>
  <si>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</si>
  <si>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</si>
  <si>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</si>
  <si>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</si>
  <si>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</si>
  <si>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</si>
  <si>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</si>
  <si>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</si>
  <si>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</si>
  <si>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</si>
  <si>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</si>
  <si>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</si>
  <si>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</si>
  <si>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</si>
  <si>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</si>
  <si>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</si>
  <si>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</si>
  <si>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</si>
  <si>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</si>
  <si>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</si>
  <si>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</si>
  <si>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</si>
  <si>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</si>
  <si>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</si>
  <si>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</si>
  <si>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</si>
  <si>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</si>
  <si>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</si>
  <si>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</si>
  <si>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</si>
  <si>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</si>
  <si>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</si>
  <si>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</si>
  <si>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</si>
  <si>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</si>
  <si>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</si>
  <si>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</si>
  <si>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</si>
  <si>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</si>
  <si>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</si>
  <si>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</si>
  <si>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</si>
  <si>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</si>
  <si>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</si>
  <si>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</si>
  <si>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</si>
  <si>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</si>
  <si>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</si>
  <si>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</si>
  <si>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</si>
  <si>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</si>
  <si>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</si>
  <si>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</si>
  <si>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</si>
  <si>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</si>
  <si>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</si>
  <si>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</si>
  <si>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</si>
  <si>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</si>
  <si>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</si>
  <si>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</si>
  <si>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</si>
  <si>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</si>
  <si>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</si>
  <si>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</si>
  <si>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</si>
  <si>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</si>
  <si>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</si>
  <si>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</si>
  <si>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</si>
  <si>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</si>
  <si>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</si>
  <si>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</si>
  <si>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</si>
  <si>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</si>
  <si>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</si>
  <si>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</si>
  <si>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</si>
  <si>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</si>
  <si>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</si>
  <si>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</si>
  <si>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</si>
  <si>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</si>
  <si>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</si>
  <si>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</si>
  <si>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</si>
  <si>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</si>
  <si>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</si>
  <si>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</si>
  <si>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</si>
  <si>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</si>
  <si>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</si>
  <si>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</si>
  <si>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</si>
  <si>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</si>
  <si>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</si>
  <si>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</si>
  <si>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</si>
  <si>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</si>
  <si>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</si>
  <si>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</si>
  <si>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</si>
  <si>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</si>
  <si>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</si>
  <si>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</si>
  <si>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</si>
  <si>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</si>
  <si>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</si>
  <si>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</si>
  <si>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</si>
  <si>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</si>
  <si>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</si>
  <si>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</si>
  <si>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</si>
  <si>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</si>
  <si>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</si>
  <si>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</si>
  <si>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</si>
  <si>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</si>
  <si>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</si>
  <si>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</si>
  <si>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</si>
  <si>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</si>
  <si>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</si>
  <si>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</si>
  <si>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</si>
  <si>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</si>
  <si>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</si>
  <si>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</si>
  <si>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</si>
  <si>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</si>
  <si>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</si>
  <si>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</si>
  <si>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</si>
  <si>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</si>
  <si>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</si>
  <si>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</si>
  <si>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</si>
  <si>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</si>
  <si>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</si>
  <si>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</si>
  <si>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</si>
  <si>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</si>
  <si>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</si>
  <si>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</si>
  <si>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</si>
  <si>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</si>
  <si>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</si>
  <si>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</si>
  <si>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</si>
  <si>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</si>
  <si>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</si>
  <si>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</si>
  <si>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</si>
  <si>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</si>
  <si>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</si>
  <si>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</si>
  <si>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</si>
  <si>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</si>
  <si>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</si>
  <si>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</si>
  <si>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</si>
  <si>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</si>
  <si>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</si>
  <si>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</si>
  <si>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</si>
  <si>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</si>
  <si>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</si>
  <si>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</si>
  <si>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</si>
  <si>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</si>
  <si>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</si>
  <si>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</si>
  <si>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</si>
  <si>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</si>
  <si>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</si>
  <si>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</si>
  <si>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</si>
  <si>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</si>
  <si>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</si>
  <si>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</si>
  <si>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</si>
  <si>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</si>
  <si>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</si>
  <si>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</si>
  <si>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</si>
  <si>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</si>
  <si>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</si>
  <si>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</si>
  <si>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</si>
  <si>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</si>
  <si>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</si>
  <si>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</si>
  <si>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</si>
  <si>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</si>
  <si>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</si>
  <si>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</si>
  <si>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</si>
  <si>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</si>
  <si>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</si>
  <si>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</si>
  <si>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</si>
  <si>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</si>
  <si>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</si>
  <si>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</si>
  <si>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</si>
  <si>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</si>
  <si>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</si>
  <si>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</si>
  <si>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</si>
  <si>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</si>
  <si>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</si>
  <si>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</si>
  <si>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</si>
  <si>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</si>
  <si>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</si>
  <si>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</si>
  <si>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</si>
  <si>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</si>
  <si>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</si>
  <si>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</si>
  <si>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</si>
  <si>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</si>
  <si>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</si>
  <si>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</si>
  <si>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</si>
  <si>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</si>
  <si>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</si>
  <si>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</si>
  <si>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</si>
  <si>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</si>
  <si>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</si>
  <si>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</si>
  <si>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</si>
  <si>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</si>
  <si>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</si>
  <si>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</si>
  <si>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</si>
  <si>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</si>
  <si>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</si>
  <si>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</si>
  <si>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</si>
  <si>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</si>
  <si>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</si>
  <si>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</si>
  <si>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</si>
  <si>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</si>
  <si>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</si>
  <si>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</si>
  <si>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</si>
  <si>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</si>
  <si>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</si>
  <si>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</si>
  <si>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</si>
  <si>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</si>
  <si>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</si>
  <si>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</si>
  <si>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</si>
  <si>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</si>
  <si>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</si>
  <si>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</si>
  <si>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</si>
  <si>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</si>
  <si>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</si>
  <si>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</si>
  <si>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</si>
  <si>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</si>
  <si>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</si>
  <si>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</si>
  <si>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</si>
  <si>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</si>
  <si>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</si>
  <si>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</si>
  <si>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</si>
  <si>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</si>
  <si>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</si>
  <si>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</si>
  <si>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</si>
  <si>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</si>
  <si>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</si>
  <si>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</si>
  <si>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</si>
  <si>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</si>
  <si>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</si>
  <si>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</si>
  <si>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</si>
  <si>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</si>
  <si>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</si>
  <si>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</si>
  <si>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</si>
  <si>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</si>
  <si>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</si>
  <si>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</si>
  <si>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</si>
  <si>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</si>
  <si>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</si>
  <si>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</si>
  <si>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</si>
  <si>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</si>
  <si>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</si>
  <si>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</si>
  <si>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</si>
  <si>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</si>
  <si>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</si>
  <si>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</si>
  <si>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</si>
  <si>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</si>
  <si>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</si>
  <si>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</si>
  <si>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</si>
  <si>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</si>
  <si>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</si>
  <si>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</si>
  <si>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</si>
  <si>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</si>
  <si>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</si>
  <si>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</si>
  <si>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</si>
  <si>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</si>
  <si>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</si>
  <si>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</si>
  <si>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</si>
  <si>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</si>
  <si>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</si>
  <si>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</si>
  <si>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</si>
  <si>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</si>
  <si>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</si>
  <si>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</si>
  <si>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</si>
  <si>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</si>
  <si>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</si>
  <si>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</si>
  <si>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</si>
  <si>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</si>
  <si>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</si>
  <si>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</si>
  <si>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</si>
  <si>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</si>
  <si>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</si>
  <si>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</si>
  <si>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</si>
  <si>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</si>
  <si>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</si>
  <si>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</si>
  <si>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</si>
  <si>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</si>
  <si>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</si>
  <si>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</si>
  <si>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</si>
  <si>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</si>
  <si>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</si>
  <si>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</si>
  <si>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</si>
  <si>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</si>
  <si>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</si>
  <si>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</si>
  <si>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</si>
  <si>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</si>
  <si>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</si>
  <si>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</si>
  <si>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</si>
  <si>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</si>
  <si>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</si>
  <si>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</si>
  <si>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</si>
  <si>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</si>
  <si>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</si>
  <si>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</si>
  <si>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</si>
  <si>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</si>
  <si>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</si>
  <si>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</si>
  <si>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</si>
  <si>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</si>
  <si>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</si>
  <si>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</si>
  <si>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</si>
  <si>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</si>
  <si>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</si>
  <si>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</si>
  <si>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</si>
  <si>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</si>
  <si>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</si>
  <si>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</si>
  <si>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</si>
  <si>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</si>
  <si>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</si>
  <si>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</si>
  <si>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</si>
  <si>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</si>
  <si>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</si>
  <si>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</si>
  <si>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</si>
  <si>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</si>
  <si>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</si>
  <si>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</si>
  <si>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</si>
  <si>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</si>
  <si>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</si>
  <si>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</si>
  <si>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</si>
  <si>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</si>
  <si>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</si>
  <si>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</si>
  <si>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</si>
  <si>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</si>
  <si>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</si>
  <si>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</si>
  <si>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</si>
  <si>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</si>
  <si>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</si>
  <si>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</si>
  <si>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</si>
  <si>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</si>
  <si>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</si>
  <si>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</si>
  <si>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</si>
  <si>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</si>
  <si>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</si>
  <si>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</si>
  <si>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</si>
  <si>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</si>
  <si>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</si>
  <si>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</si>
  <si>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</si>
  <si>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</si>
  <si>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</si>
  <si>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</si>
  <si>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</si>
  <si>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</si>
  <si>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</si>
  <si>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</si>
  <si>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</si>
  <si>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</si>
  <si>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</si>
  <si>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</si>
  <si>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</si>
  <si>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</si>
  <si>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</si>
  <si>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</si>
  <si>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</si>
  <si>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</si>
  <si>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</si>
  <si>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</si>
  <si>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</si>
  <si>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</si>
  <si>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</si>
  <si>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</si>
  <si>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</si>
  <si>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</si>
  <si>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</si>
  <si>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</si>
  <si>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</si>
  <si>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</si>
  <si>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</si>
  <si>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</si>
  <si>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</si>
  <si>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</si>
  <si>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</si>
  <si>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</si>
  <si>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</si>
  <si>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</si>
  <si>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</si>
  <si>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</si>
  <si>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</si>
  <si>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</si>
  <si>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</si>
  <si>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</si>
  <si>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</si>
  <si>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</si>
  <si>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</si>
  <si>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</si>
  <si>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</si>
  <si>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</si>
  <si>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</si>
  <si>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</si>
  <si>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</si>
  <si>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</si>
  <si>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</si>
  <si>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</si>
  <si>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</si>
  <si>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</si>
  <si>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</si>
  <si>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</si>
  <si>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</si>
  <si>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</si>
  <si>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</si>
  <si>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</si>
  <si>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</si>
  <si>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</si>
  <si>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</si>
  <si>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</si>
  <si>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</si>
  <si>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</si>
  <si>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</si>
  <si>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</si>
  <si>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</si>
  <si>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</si>
  <si>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</si>
  <si>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</si>
  <si>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</si>
  <si>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</si>
  <si>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</si>
  <si>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</si>
  <si>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</si>
  <si>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</si>
  <si>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</si>
  <si>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</si>
  <si>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</si>
  <si>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</si>
  <si>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</si>
  <si>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</si>
  <si>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</si>
  <si>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</si>
  <si>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</si>
  <si>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</si>
  <si>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</si>
  <si>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</si>
  <si>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</si>
  <si>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</si>
  <si>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</si>
  <si>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</si>
  <si>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</si>
  <si>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</si>
  <si>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</si>
  <si>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</si>
  <si>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</si>
  <si>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</si>
  <si>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</si>
  <si>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</si>
  <si>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</si>
  <si>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</si>
  <si>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</si>
  <si>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</si>
  <si>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</si>
  <si>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</si>
  <si>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</si>
  <si>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</si>
  <si>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</si>
  <si>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</si>
  <si>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</si>
  <si>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</si>
  <si>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</si>
  <si>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</si>
  <si>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</si>
  <si>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</si>
  <si>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</si>
  <si>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</si>
  <si>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</si>
  <si>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</si>
  <si>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</si>
  <si>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</si>
  <si>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</si>
  <si>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</si>
  <si>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</si>
  <si>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</si>
  <si>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</si>
  <si>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</si>
  <si>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</si>
  <si>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</si>
  <si>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</si>
  <si>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</si>
  <si>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</si>
  <si>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</si>
  <si>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</si>
  <si>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</si>
  <si>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</si>
  <si>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</si>
  <si>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</si>
  <si>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</si>
  <si>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</si>
  <si>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</si>
  <si>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</si>
  <si>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</si>
  <si>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</si>
  <si>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</si>
  <si>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</si>
  <si>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</si>
  <si>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</si>
  <si>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</si>
  <si>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</si>
  <si>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</si>
  <si>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</si>
  <si>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</si>
  <si>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</si>
  <si>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</si>
  <si>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</si>
  <si>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</si>
  <si>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</si>
  <si>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</si>
  <si>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</si>
  <si>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</si>
  <si>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</si>
  <si>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</si>
  <si>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</si>
  <si>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</si>
  <si>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</si>
  <si>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</si>
  <si>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</si>
  <si>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</si>
  <si>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</si>
  <si>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</si>
  <si>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</si>
  <si>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</si>
  <si>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</si>
  <si>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</si>
  <si>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</si>
  <si>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</si>
  <si>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</si>
  <si>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</si>
  <si>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</si>
  <si>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</si>
  <si>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</si>
  <si>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</si>
  <si>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</si>
  <si>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</si>
  <si>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</si>
  <si>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</si>
  <si>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</si>
  <si>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</si>
  <si>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</si>
  <si>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</si>
  <si>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</si>
  <si>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</si>
  <si>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</si>
  <si>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</si>
  <si>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</si>
  <si>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</si>
  <si>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</si>
  <si>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</si>
  <si>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</si>
  <si>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</si>
  <si>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</si>
  <si>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</si>
  <si>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</si>
  <si>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</si>
  <si>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</si>
  <si>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</si>
  <si>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</si>
  <si>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</si>
  <si>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</si>
  <si>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</si>
  <si>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</si>
  <si>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</si>
  <si>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</si>
  <si>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</si>
  <si>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</si>
  <si>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</si>
  <si>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</si>
  <si>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</si>
  <si>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</si>
  <si>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</si>
  <si>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</si>
  <si>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</si>
  <si>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</si>
  <si>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</si>
  <si>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</si>
  <si>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</si>
  <si>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</si>
  <si>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</si>
  <si>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</si>
  <si>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</si>
  <si>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</si>
  <si>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</si>
  <si>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</si>
  <si>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</si>
  <si>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</si>
  <si>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</si>
  <si>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</si>
  <si>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</si>
  <si>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</si>
  <si>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</si>
  <si>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</si>
  <si>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</si>
  <si>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</si>
  <si>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</si>
  <si>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</si>
  <si>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</si>
  <si>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</si>
  <si>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</si>
  <si>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</si>
  <si>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</si>
  <si>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</si>
  <si>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</si>
  <si>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</si>
  <si>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</si>
  <si>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</si>
  <si>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</si>
  <si>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</si>
  <si>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</si>
  <si>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</si>
  <si>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</si>
  <si>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</si>
  <si>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</si>
  <si>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</si>
  <si>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</si>
  <si>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</si>
  <si>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</si>
  <si>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</si>
  <si>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</si>
  <si>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</si>
  <si>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</si>
  <si>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</si>
  <si>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</si>
  <si>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</si>
  <si>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</si>
  <si>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</si>
  <si>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</si>
  <si>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</si>
  <si>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</si>
  <si>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</si>
  <si>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</si>
  <si>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</si>
  <si>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</si>
  <si>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</si>
  <si>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</si>
  <si>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</si>
  <si>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</si>
  <si>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</si>
  <si>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</si>
  <si>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</si>
  <si>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</si>
  <si>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</si>
  <si>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</si>
  <si>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</si>
  <si>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</si>
  <si>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</si>
  <si>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</si>
  <si>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</si>
  <si>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</si>
  <si>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</si>
  <si>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</si>
  <si>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</si>
  <si>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</si>
  <si>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</si>
  <si>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</si>
  <si>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</si>
  <si>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</si>
  <si>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</si>
  <si>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</si>
  <si>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</si>
  <si>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</si>
  <si>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</si>
  <si>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</si>
  <si>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</si>
  <si>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</si>
  <si>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</si>
  <si>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</si>
  <si>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</si>
  <si>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</si>
  <si>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</si>
  <si>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</si>
  <si>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</si>
  <si>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</si>
  <si>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</si>
  <si>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</si>
  <si>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</si>
  <si>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</si>
  <si>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</si>
  <si>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</si>
  <si>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</si>
  <si>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</si>
  <si>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</si>
  <si>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</si>
  <si>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</si>
  <si>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</si>
  <si>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</si>
  <si>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</si>
  <si>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</si>
  <si>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</si>
  <si>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</si>
  <si>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</si>
  <si>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</si>
  <si>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</si>
  <si>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</si>
  <si>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</si>
  <si>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</si>
  <si>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</si>
  <si>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</si>
  <si>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</si>
  <si>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</si>
  <si>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</si>
  <si>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</si>
  <si>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</si>
  <si>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</si>
  <si>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</si>
  <si>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</si>
  <si>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</si>
  <si>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</si>
  <si>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</si>
  <si>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</si>
  <si>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</si>
  <si>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</si>
  <si>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</si>
  <si>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</si>
  <si>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</si>
  <si>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</si>
  <si>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</si>
  <si>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</si>
  <si>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</si>
  <si>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</si>
  <si>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</si>
  <si>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</si>
  <si>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</si>
  <si>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</si>
  <si>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</si>
  <si>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</si>
  <si>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</si>
  <si>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</si>
  <si>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</si>
  <si>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</si>
  <si>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</si>
  <si>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</si>
  <si>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</si>
  <si>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</si>
  <si>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</si>
  <si>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</si>
  <si>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</si>
  <si>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</si>
  <si>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</si>
  <si>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</si>
  <si>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</si>
  <si>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</si>
  <si>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</si>
  <si>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</si>
  <si>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</si>
  <si>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</si>
  <si>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</si>
  <si>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</si>
  <si>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</si>
  <si>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</si>
  <si>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</si>
  <si>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</si>
  <si>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</si>
  <si>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</si>
  <si>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</si>
  <si>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</si>
  <si>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</si>
  <si>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</si>
  <si>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</si>
  <si>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</si>
  <si>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</si>
  <si>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</si>
  <si>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</si>
  <si>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</si>
  <si>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</si>
  <si>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</si>
  <si>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</si>
  <si>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</si>
  <si>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</si>
  <si>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</si>
  <si>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</si>
  <si>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</si>
  <si>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</si>
  <si>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</si>
  <si>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</si>
  <si>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</si>
  <si>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</si>
  <si>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</si>
  <si>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</si>
  <si>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</si>
  <si>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</si>
  <si>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</si>
  <si>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</si>
  <si>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</si>
  <si>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</si>
  <si>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</si>
  <si>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</si>
  <si>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</si>
  <si>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</si>
  <si>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</si>
  <si>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</si>
  <si>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</si>
  <si>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</si>
  <si>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</si>
  <si>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</si>
  <si>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</si>
  <si>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</si>
  <si>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</si>
  <si>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</si>
  <si>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</si>
  <si>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</si>
  <si>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</si>
  <si>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</si>
  <si>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</si>
  <si>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</si>
  <si>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</si>
  <si>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</si>
  <si>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</si>
  <si>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</si>
  <si>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</si>
  <si>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</si>
  <si>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</si>
  <si>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</si>
  <si>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</si>
  <si>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</si>
  <si>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</si>
  <si>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</si>
  <si>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</si>
  <si>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</si>
  <si>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</si>
  <si>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</si>
  <si>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</si>
  <si>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</si>
  <si>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</si>
  <si>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</si>
  <si>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</si>
  <si>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</si>
  <si>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</si>
  <si>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</si>
  <si>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</si>
  <si>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</si>
  <si>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</si>
  <si>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</si>
  <si>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</si>
  <si>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</si>
  <si>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</si>
  <si>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</si>
  <si>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</si>
  <si>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</si>
  <si>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</si>
  <si>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</si>
  <si>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</si>
  <si>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</si>
  <si>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</si>
  <si>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</si>
  <si>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</si>
  <si>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</si>
  <si>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</si>
  <si>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</si>
  <si>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</si>
  <si>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</si>
  <si>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</si>
  <si>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</si>
  <si>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</si>
  <si>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</si>
  <si>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</si>
  <si>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</si>
  <si>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</si>
  <si>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</si>
  <si>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</si>
  <si>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</si>
  <si>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</si>
  <si>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</si>
  <si>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</si>
  <si>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</si>
  <si>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</si>
  <si>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</si>
  <si>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</si>
  <si>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</si>
  <si>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</si>
  <si>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</si>
  <si>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</si>
  <si>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</si>
  <si>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</si>
  <si>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</si>
  <si>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</si>
  <si>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</si>
  <si>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</si>
  <si>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</si>
  <si>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</si>
  <si>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</si>
  <si>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</si>
  <si>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</si>
  <si>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</si>
  <si>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</si>
  <si>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</si>
  <si>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</si>
  <si>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</si>
  <si>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</si>
  <si>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</si>
  <si>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</si>
  <si>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</si>
  <si>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</si>
  <si>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</si>
  <si>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</si>
  <si>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</si>
  <si>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</si>
  <si>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</si>
  <si>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</si>
  <si>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</si>
  <si>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</si>
  <si>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</si>
  <si>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</si>
  <si>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</si>
  <si>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</si>
  <si>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</si>
  <si>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</si>
  <si>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</si>
  <si>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</si>
  <si>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</si>
  <si>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</si>
  <si>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</si>
  <si>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</si>
  <si>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</si>
  <si>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</si>
  <si>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</si>
  <si>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</si>
  <si>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</si>
  <si>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</si>
  <si>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</si>
  <si>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</si>
  <si>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</si>
  <si>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</si>
  <si>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</si>
  <si>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</si>
  <si>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</si>
  <si>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</si>
  <si>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</si>
  <si>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</si>
  <si>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</si>
  <si>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</si>
  <si>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</si>
  <si>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</si>
  <si>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</si>
  <si>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</si>
  <si>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</si>
  <si>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</si>
  <si>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</si>
  <si>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</si>
  <si>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</si>
  <si>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</si>
  <si>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</si>
  <si>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</si>
  <si>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</si>
  <si>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</si>
  <si>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</si>
  <si>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</si>
  <si>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</si>
  <si>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</si>
  <si>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</si>
  <si>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</si>
  <si>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</si>
  <si>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</si>
  <si>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</si>
  <si>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</si>
  <si>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</si>
  <si>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</si>
  <si>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</si>
  <si>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</si>
  <si>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</si>
  <si>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</si>
  <si>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</si>
  <si>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</si>
  <si>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</si>
  <si>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</si>
  <si>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</si>
  <si>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</si>
  <si>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</si>
  <si>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</si>
  <si>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</si>
  <si>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</si>
  <si>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</si>
  <si>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</si>
  <si>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</si>
  <si>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</si>
  <si>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</si>
  <si>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</si>
  <si>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</si>
  <si>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</si>
  <si>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</si>
  <si>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</si>
  <si>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</si>
  <si>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</si>
  <si>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</si>
  <si>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</si>
  <si>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</si>
  <si>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</si>
  <si>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</si>
  <si>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</si>
  <si>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</si>
  <si>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</si>
  <si>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</si>
  <si>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</si>
  <si>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</si>
  <si>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</si>
  <si>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</si>
  <si>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</si>
  <si>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</si>
  <si>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</si>
  <si>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</si>
  <si>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</si>
  <si>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</si>
  <si>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</si>
  <si>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</si>
  <si>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</si>
  <si>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</si>
  <si>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</si>
  <si>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</si>
  <si>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</si>
  <si>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</si>
  <si>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</si>
  <si>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</si>
  <si>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</si>
  <si>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</si>
  <si>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</si>
  <si>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</si>
  <si>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</si>
  <si>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</si>
  <si>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</si>
  <si>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</si>
  <si>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</si>
  <si>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</si>
  <si>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</si>
  <si>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</si>
  <si>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</si>
  <si>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</si>
  <si>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</si>
  <si>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</si>
  <si>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</si>
  <si>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</si>
  <si>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</si>
  <si>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</si>
  <si>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</si>
  <si>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</si>
  <si>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</si>
  <si>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</si>
  <si>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</si>
  <si>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</si>
  <si>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</si>
  <si>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</si>
  <si>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</si>
  <si>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</si>
  <si>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</si>
  <si>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</si>
  <si>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</si>
  <si>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</si>
  <si>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</si>
  <si>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</si>
  <si>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</si>
  <si>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</si>
  <si>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</si>
  <si>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</si>
  <si>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</si>
  <si>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</si>
  <si>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</si>
  <si>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</si>
  <si>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</si>
  <si>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</si>
  <si>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</si>
  <si>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</si>
  <si>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</si>
  <si>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</si>
  <si>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</si>
  <si>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</si>
  <si>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</si>
  <si>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</si>
  <si>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</si>
  <si>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</si>
  <si>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</si>
  <si>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</si>
  <si>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</si>
  <si>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</si>
  <si>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</si>
  <si>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</si>
  <si>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</si>
  <si>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</si>
  <si>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</si>
  <si>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</si>
  <si>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</si>
  <si>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</si>
  <si>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</si>
  <si>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</si>
  <si>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</si>
  <si>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</si>
  <si>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</si>
  <si>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</si>
  <si>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</si>
  <si>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</si>
  <si>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</si>
  <si>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</si>
  <si>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</si>
  <si>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</si>
  <si>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</si>
  <si>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</si>
  <si>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</si>
  <si>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</si>
  <si>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</si>
  <si>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</si>
  <si>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</si>
  <si>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</si>
  <si>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</si>
  <si>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</si>
  <si>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</si>
  <si>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</si>
  <si>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</si>
  <si>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</si>
  <si>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</si>
  <si>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</si>
  <si>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</si>
  <si>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</si>
  <si>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</si>
  <si>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</si>
  <si>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</si>
  <si>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</si>
  <si>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</si>
  <si>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</si>
  <si>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</si>
  <si>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</si>
  <si>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</si>
  <si>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</si>
  <si>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</si>
  <si>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</si>
  <si>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</si>
  <si>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</si>
  <si>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</si>
  <si>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</si>
  <si>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</si>
  <si>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</si>
  <si>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</si>
  <si>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</si>
  <si>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</si>
  <si>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</si>
  <si>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</si>
  <si>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</si>
  <si>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</si>
  <si>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</si>
  <si>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</si>
  <si>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</si>
  <si>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</si>
  <si>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</si>
  <si>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</si>
  <si>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</si>
  <si>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</si>
  <si>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</si>
  <si>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</si>
  <si>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</si>
  <si>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</si>
  <si>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</si>
  <si>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</si>
  <si>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</si>
  <si>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</si>
  <si>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</si>
  <si>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</si>
  <si>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</si>
  <si>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</si>
  <si>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</si>
  <si>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</si>
  <si>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</si>
  <si>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</si>
  <si>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</si>
  <si>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</si>
  <si>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</si>
  <si>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</si>
  <si>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</si>
  <si>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</si>
  <si>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</si>
  <si>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</si>
  <si>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</si>
  <si>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</si>
  <si>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</si>
  <si>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</si>
  <si>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</si>
  <si>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</si>
  <si>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</si>
  <si>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</si>
  <si>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</si>
  <si>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</si>
  <si>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</si>
  <si>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</si>
  <si>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</si>
  <si>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</si>
  <si>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</si>
  <si>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</si>
  <si>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</si>
  <si>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</si>
  <si>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</si>
  <si>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</si>
  <si>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</si>
  <si>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</si>
  <si>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</si>
  <si>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</si>
  <si>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</si>
  <si>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</si>
  <si>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</si>
  <si>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</si>
  <si>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</si>
  <si>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</si>
  <si>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</si>
  <si>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</si>
  <si>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</si>
  <si>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</si>
  <si>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</si>
  <si>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</si>
  <si>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</si>
  <si>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</si>
  <si>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</si>
  <si>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</si>
  <si>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</si>
  <si>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</si>
  <si>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</si>
  <si>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</si>
  <si>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</si>
  <si>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</si>
  <si>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</si>
  <si>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</si>
  <si>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</si>
  <si>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</si>
  <si>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</si>
  <si>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</si>
  <si>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</si>
  <si>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</si>
  <si>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</si>
  <si>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</si>
  <si>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</si>
  <si>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</si>
  <si>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</si>
  <si>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</si>
  <si>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</si>
  <si>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</si>
  <si>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</si>
  <si>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</si>
  <si>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</si>
  <si>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</si>
  <si>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</si>
  <si>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</si>
  <si>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</si>
  <si>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</si>
  <si>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</si>
  <si>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</si>
  <si>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</si>
  <si>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</si>
  <si>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</si>
  <si>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</si>
  <si>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</si>
  <si>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</si>
  <si>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</si>
  <si>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</si>
  <si>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</si>
  <si>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</si>
  <si>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</si>
  <si>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</si>
  <si>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</si>
  <si>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</si>
  <si>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</si>
  <si>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</si>
  <si>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</si>
  <si>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</si>
  <si>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</si>
  <si>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</si>
  <si>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</si>
  <si>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</si>
  <si>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</si>
  <si>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</si>
  <si>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</si>
  <si>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</si>
  <si>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</si>
  <si>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</si>
  <si>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</si>
  <si>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</si>
  <si>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</si>
  <si>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</si>
  <si>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</si>
  <si>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</si>
  <si>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</si>
  <si>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</si>
  <si>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</si>
  <si>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</si>
  <si>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</si>
  <si>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</si>
  <si>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</si>
  <si>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</si>
  <si>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</si>
  <si>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</si>
  <si>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</si>
  <si>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</si>
  <si>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</si>
  <si>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</si>
  <si>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</si>
  <si>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</si>
  <si>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</si>
  <si>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</si>
  <si>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</si>
  <si>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</si>
  <si>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</si>
  <si>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</si>
  <si>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</si>
  <si>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</si>
  <si>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</si>
  <si>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</si>
  <si>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</si>
  <si>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</si>
  <si>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</si>
  <si>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</si>
  <si>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</si>
  <si>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</si>
  <si>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</si>
  <si>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</si>
  <si>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</si>
  <si>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</si>
  <si>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</si>
  <si>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</si>
  <si>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</si>
  <si>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</si>
  <si>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</si>
  <si>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</si>
  <si>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</si>
  <si>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</si>
  <si>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</si>
  <si>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</si>
  <si>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</si>
  <si>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</si>
  <si>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</si>
  <si>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</si>
  <si>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</si>
  <si>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</si>
  <si>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</si>
  <si>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</si>
  <si>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</si>
  <si>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</si>
  <si>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</si>
  <si>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</si>
  <si>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</si>
  <si>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</si>
  <si>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</si>
  <si>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</si>
  <si>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</si>
  <si>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</si>
  <si>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</si>
  <si>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</si>
  <si>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</si>
  <si>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</si>
  <si>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</si>
  <si>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</si>
  <si>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</si>
  <si>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</si>
  <si>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</si>
  <si>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</si>
  <si>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</si>
  <si>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</si>
  <si>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</si>
  <si>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</si>
  <si>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</si>
  <si>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</si>
  <si>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</si>
  <si>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</si>
  <si>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</si>
  <si>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</si>
  <si>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</si>
  <si>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</si>
  <si>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</si>
  <si>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</si>
  <si>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</si>
  <si>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</si>
  <si>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</si>
  <si>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</si>
  <si>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</si>
  <si>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</si>
  <si>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</si>
  <si>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</si>
  <si>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</si>
  <si>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</si>
  <si>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</si>
  <si>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</si>
  <si>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</si>
  <si>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</si>
  <si>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</si>
  <si>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</si>
  <si>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</si>
  <si>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</si>
  <si>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</si>
  <si>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</si>
  <si>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</si>
  <si>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</si>
  <si>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</si>
  <si>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</si>
  <si>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</si>
  <si>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</si>
  <si>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</si>
  <si>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</si>
  <si>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</si>
  <si>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</si>
  <si>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</si>
  <si>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</si>
  <si>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</si>
  <si>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</si>
  <si>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</si>
  <si>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</si>
  <si>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</si>
  <si>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</si>
  <si>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</si>
  <si>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</si>
  <si>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</si>
  <si>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</si>
  <si>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</si>
  <si>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</si>
  <si>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</si>
  <si>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</si>
  <si>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</si>
  <si>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</si>
  <si>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</si>
  <si>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</si>
  <si>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</si>
  <si>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</si>
  <si>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</si>
  <si>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</si>
  <si>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</si>
  <si>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</si>
  <si>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</si>
  <si>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</si>
  <si>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</si>
  <si>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</si>
  <si>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</si>
  <si>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</si>
  <si>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</si>
  <si>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</si>
  <si>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</si>
  <si>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</si>
  <si>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</si>
  <si>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</si>
  <si>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</si>
  <si>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</si>
  <si>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</si>
  <si>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</si>
  <si>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</si>
  <si>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</si>
  <si>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</si>
  <si>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</si>
  <si>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</si>
  <si>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</si>
  <si>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</si>
  <si>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</si>
  <si>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</si>
  <si>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</si>
  <si>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</si>
  <si>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</si>
  <si>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</si>
  <si>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</si>
  <si>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</si>
  <si>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</si>
  <si>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</si>
  <si>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</si>
  <si>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</si>
  <si>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</si>
  <si>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</si>
  <si>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</si>
  <si>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</si>
  <si>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</si>
  <si>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</si>
  <si>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</si>
  <si>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</si>
  <si>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</si>
  <si>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</si>
  <si>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</si>
  <si>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</si>
  <si>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</si>
  <si>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</si>
  <si>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</si>
  <si>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</si>
  <si>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</si>
  <si>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</si>
  <si>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</si>
  <si>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</si>
  <si>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</si>
  <si>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</si>
  <si>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</si>
  <si>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</si>
  <si>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</si>
  <si>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</si>
  <si>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</si>
  <si>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</si>
  <si>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</si>
  <si>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</si>
  <si>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</si>
  <si>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</si>
  <si>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</si>
  <si>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</si>
  <si>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</si>
  <si>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</si>
  <si>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</si>
  <si>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</si>
  <si>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</si>
  <si>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</si>
  <si>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</si>
  <si>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</si>
  <si>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</si>
  <si>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</si>
  <si>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</si>
  <si>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</si>
  <si>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</si>
  <si>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</si>
  <si>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</si>
  <si>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</si>
  <si>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</si>
  <si>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</si>
  <si>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</si>
  <si>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</si>
  <si>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</si>
  <si>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</si>
  <si>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</si>
  <si>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</si>
  <si>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</si>
  <si>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</si>
  <si>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</si>
  <si>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</si>
  <si>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</si>
  <si>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</si>
  <si>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</si>
  <si>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</si>
  <si>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</si>
  <si>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</si>
  <si>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</si>
  <si>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</si>
  <si>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</si>
  <si>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</si>
  <si>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</si>
  <si>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</si>
  <si>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</si>
  <si>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</si>
  <si>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</si>
  <si>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</si>
  <si>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</si>
  <si>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</si>
  <si>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</si>
  <si>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</si>
  <si>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</si>
  <si>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</si>
  <si>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</si>
  <si>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</si>
  <si>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</si>
  <si>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</si>
  <si>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</si>
  <si>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</si>
  <si>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</si>
  <si>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</si>
  <si>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</si>
  <si>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</si>
  <si>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</si>
  <si>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</si>
  <si>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</si>
  <si>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</si>
  <si>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</si>
  <si>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</si>
  <si>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</si>
  <si>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</si>
  <si>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</si>
  <si>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</si>
  <si>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</si>
  <si>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</si>
  <si>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</si>
  <si>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</si>
  <si>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</si>
  <si>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</si>
  <si>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</si>
  <si>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</si>
  <si>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</si>
  <si>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</si>
  <si>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</si>
  <si>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</si>
  <si>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</si>
  <si>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</si>
  <si>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</si>
  <si>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</si>
  <si>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</si>
  <si>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</si>
  <si>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</si>
  <si>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</si>
  <si>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</si>
  <si>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</si>
  <si>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</si>
  <si>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</si>
  <si>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</si>
  <si>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</si>
  <si>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</si>
  <si>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</si>
  <si>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</si>
  <si>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</si>
  <si>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</si>
  <si>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</si>
  <si>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</si>
  <si>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</si>
  <si>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</si>
  <si>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</si>
  <si>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</si>
  <si>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</si>
  <si>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</si>
  <si>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</si>
  <si>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</si>
  <si>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</si>
  <si>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</si>
  <si>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</si>
  <si>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</si>
  <si>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</si>
  <si>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</si>
  <si>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</si>
  <si>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</si>
  <si>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</si>
  <si>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</si>
  <si>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</si>
  <si>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</si>
  <si>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</si>
  <si>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</si>
  <si>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</si>
  <si>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</si>
  <si>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</si>
  <si>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</si>
  <si>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</si>
  <si>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</si>
  <si>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</si>
  <si>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</si>
  <si>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</si>
  <si>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</si>
  <si>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</si>
  <si>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</si>
  <si>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</si>
  <si>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</si>
  <si>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</si>
  <si>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</si>
  <si>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</si>
  <si>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</si>
  <si>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</si>
  <si>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</si>
  <si>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</si>
  <si>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</si>
  <si>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</si>
  <si>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</si>
  <si>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</si>
  <si>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</si>
  <si>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</si>
  <si>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</si>
  <si>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</si>
  <si>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</si>
  <si>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</si>
  <si>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</si>
  <si>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</si>
  <si>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</si>
  <si>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</si>
  <si>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</si>
  <si>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</si>
  <si>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</si>
  <si>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</si>
  <si>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</si>
  <si>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</si>
  <si>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</si>
  <si>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</si>
  <si>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</si>
  <si>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</si>
  <si>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</si>
  <si>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</si>
  <si>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</si>
  <si>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</si>
  <si>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</si>
  <si>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</si>
  <si>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</si>
  <si>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</si>
  <si>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</si>
  <si>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</si>
  <si>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</si>
  <si>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</si>
  <si>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</si>
  <si>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</si>
  <si>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</si>
  <si>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</si>
  <si>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</si>
  <si>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</si>
  <si>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</si>
  <si>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</si>
  <si>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</si>
  <si>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</si>
  <si>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</si>
  <si>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</si>
  <si>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</si>
  <si>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</si>
  <si>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</si>
  <si>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</si>
  <si>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</si>
  <si>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</si>
  <si>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</si>
  <si>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</si>
  <si>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</si>
  <si>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</si>
  <si>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</si>
  <si>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</si>
  <si>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</si>
  <si>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</si>
  <si>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</si>
  <si>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</si>
  <si>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</si>
  <si>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</si>
  <si>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</si>
  <si>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</si>
  <si>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</si>
  <si>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</si>
  <si>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</si>
  <si>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</si>
  <si>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</si>
  <si>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</si>
  <si>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</si>
  <si>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</si>
  <si>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</si>
  <si>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</si>
  <si>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</si>
  <si>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</si>
  <si>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</si>
  <si>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</si>
  <si>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</si>
  <si>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</si>
  <si>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</si>
  <si>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</si>
  <si>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</si>
  <si>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</si>
  <si>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</si>
  <si>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</si>
  <si>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</si>
  <si>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</si>
  <si>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</si>
  <si>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</si>
  <si>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</si>
  <si>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</si>
  <si>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</si>
  <si>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</si>
  <si>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</si>
  <si>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</si>
  <si>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</si>
  <si>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</si>
  <si>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</si>
  <si>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</si>
  <si>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</si>
  <si>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</si>
  <si>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</si>
  <si>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</si>
  <si>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</si>
  <si>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</si>
  <si>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</si>
  <si>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</si>
  <si>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</si>
  <si>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</si>
  <si>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</si>
  <si>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</si>
  <si>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</si>
  <si>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</si>
  <si>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</si>
  <si>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</si>
  <si>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</si>
  <si>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</si>
  <si>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</si>
  <si>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</si>
  <si>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</si>
  <si>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</si>
  <si>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</si>
  <si>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</si>
  <si>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</si>
  <si>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</si>
  <si>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</si>
  <si>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</si>
  <si>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</si>
  <si>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</si>
  <si>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</si>
  <si>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</si>
  <si>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</si>
  <si>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</si>
  <si>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</si>
  <si>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</si>
  <si>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</si>
  <si>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</si>
  <si>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</si>
  <si>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</si>
  <si>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</si>
  <si>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</si>
  <si>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</si>
  <si>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</si>
  <si>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</si>
  <si>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</si>
  <si>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</si>
  <si>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</si>
  <si>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</si>
  <si>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</si>
  <si>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</si>
  <si>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</si>
  <si>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</si>
  <si>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</si>
  <si>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</si>
  <si>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</si>
  <si>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</si>
  <si>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</si>
  <si>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</si>
  <si>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</si>
  <si>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</si>
  <si>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</si>
  <si>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</si>
  <si>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</si>
  <si>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</si>
  <si>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</si>
  <si>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</si>
  <si>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</si>
  <si>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</si>
  <si>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</si>
  <si>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</si>
  <si>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</si>
  <si>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</si>
  <si>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</si>
  <si>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</si>
  <si>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</si>
  <si>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</si>
  <si>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</si>
  <si>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</si>
  <si>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</si>
  <si>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</si>
  <si>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</si>
  <si>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</si>
  <si>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</si>
  <si>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</si>
  <si>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</si>
  <si>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</si>
  <si>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</si>
  <si>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</si>
  <si>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</si>
  <si>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</si>
  <si>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</si>
  <si>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</si>
  <si>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</si>
  <si>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</si>
  <si>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</si>
  <si>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</si>
  <si>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</si>
  <si>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</si>
  <si>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</si>
  <si>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</si>
  <si>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</si>
  <si>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</si>
  <si>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</si>
  <si>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</si>
  <si>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</si>
  <si>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</si>
  <si>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</si>
  <si>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</si>
  <si>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</si>
  <si>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</si>
  <si>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</si>
  <si>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</si>
  <si>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</si>
  <si>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</si>
  <si>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</si>
  <si>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</si>
  <si>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</si>
  <si>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</si>
  <si>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</si>
  <si>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</si>
  <si>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</si>
  <si>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</si>
  <si>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</si>
  <si>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</si>
  <si>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</si>
  <si>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</si>
  <si>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</si>
  <si>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</si>
  <si>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</si>
  <si>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</si>
  <si>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</si>
  <si>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</si>
  <si>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</si>
  <si>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</si>
  <si>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</si>
  <si>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</si>
  <si>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</si>
  <si>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</si>
  <si>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</si>
  <si>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</si>
  <si>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</si>
  <si>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</si>
  <si>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</si>
  <si>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</si>
  <si>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</si>
  <si>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</si>
  <si>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</si>
  <si>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</si>
  <si>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</si>
  <si>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</si>
  <si>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</si>
  <si>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</si>
  <si>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</si>
  <si>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</si>
  <si>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</si>
  <si>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</si>
  <si>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</si>
  <si>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</si>
  <si>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</si>
  <si>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</si>
  <si>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</si>
  <si>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</si>
  <si>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</si>
  <si>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</si>
  <si>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</si>
  <si>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</si>
  <si>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</si>
  <si>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</si>
  <si>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</si>
  <si>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</si>
  <si>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</si>
  <si>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</si>
  <si>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</si>
  <si>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</si>
  <si>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</si>
  <si>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</si>
  <si>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</si>
  <si>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</si>
  <si>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</si>
  <si>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</si>
  <si>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</si>
  <si>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</si>
  <si>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</si>
  <si>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</si>
  <si>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</si>
  <si>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</si>
  <si>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</si>
  <si>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</si>
  <si>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</si>
  <si>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</si>
  <si>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</si>
  <si>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</si>
  <si>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</si>
  <si>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</si>
  <si>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</si>
  <si>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</si>
  <si>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</si>
  <si>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</si>
  <si>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</si>
  <si>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</si>
  <si>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</si>
  <si>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</si>
  <si>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</si>
  <si>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</si>
  <si>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</si>
  <si>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</si>
  <si>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</si>
  <si>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</si>
  <si>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</si>
  <si>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</si>
  <si>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</si>
  <si>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</si>
  <si>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</si>
  <si>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</si>
  <si>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</si>
  <si>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</si>
  <si>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</si>
  <si>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</si>
  <si>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</si>
  <si>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</si>
  <si>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</si>
  <si>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</si>
  <si>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</si>
  <si>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</si>
  <si>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</si>
  <si>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</si>
  <si>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</si>
  <si>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</si>
  <si>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</si>
  <si>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</si>
  <si>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</si>
  <si>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</si>
  <si>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</si>
  <si>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</si>
  <si>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</si>
  <si>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</si>
  <si>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</si>
  <si>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</si>
  <si>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</si>
  <si>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</si>
  <si>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</si>
  <si>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</si>
  <si>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</si>
  <si>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</si>
  <si>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</si>
  <si>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</si>
  <si>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</si>
  <si>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</si>
  <si>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</si>
  <si>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</si>
  <si>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</si>
  <si>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</si>
  <si>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</si>
  <si>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</si>
  <si>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</si>
  <si>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</si>
  <si>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</si>
  <si>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</si>
  <si>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</si>
  <si>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</si>
  <si>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</si>
  <si>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</si>
  <si>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</si>
  <si>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</si>
  <si>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</si>
  <si>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</si>
  <si>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</si>
  <si>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</si>
  <si>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</si>
  <si>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</si>
  <si>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</si>
  <si>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</si>
  <si>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</si>
  <si>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</si>
  <si>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</si>
  <si>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</si>
  <si>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</si>
  <si>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</si>
  <si>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</si>
  <si>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</si>
  <si>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</si>
  <si>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</si>
  <si>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</si>
  <si>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</si>
  <si>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</si>
  <si>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</si>
  <si>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</si>
  <si>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</si>
  <si>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</si>
  <si>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</si>
  <si>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</si>
  <si>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</si>
  <si>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</si>
  <si>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</si>
  <si>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</si>
  <si>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</si>
  <si>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</si>
  <si>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</si>
  <si>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</si>
  <si>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</si>
  <si>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</si>
  <si>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</si>
  <si>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</si>
  <si>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</si>
  <si>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</si>
  <si>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</si>
  <si>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</si>
  <si>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</si>
  <si>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</si>
  <si>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</si>
  <si>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</si>
  <si>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</si>
  <si>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</si>
  <si>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</si>
  <si>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</si>
  <si>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</si>
  <si>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</si>
  <si>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</si>
  <si>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</si>
  <si>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</si>
  <si>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</si>
  <si>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</si>
  <si>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</si>
  <si>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</si>
  <si>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</si>
  <si>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</si>
  <si>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</si>
  <si>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</si>
  <si>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</si>
  <si>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</si>
  <si>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</si>
  <si>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</si>
  <si>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</si>
  <si>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</si>
  <si>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</si>
  <si>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</si>
  <si>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</si>
  <si>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</si>
  <si>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</si>
  <si>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</si>
  <si>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</si>
  <si>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</si>
  <si>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</si>
  <si>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</si>
  <si>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</si>
  <si>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</si>
  <si>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</si>
  <si>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</si>
  <si>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</si>
  <si>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</si>
  <si>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</si>
  <si>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</si>
  <si>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</si>
  <si>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</si>
  <si>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</si>
  <si>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</si>
  <si>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</si>
  <si>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</si>
  <si>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</si>
  <si>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</si>
  <si>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</si>
  <si>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</si>
  <si>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</si>
  <si>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</si>
  <si>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</si>
  <si>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</si>
  <si>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</si>
  <si>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</si>
  <si>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</si>
  <si>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</si>
  <si>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</si>
  <si>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</si>
  <si>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</si>
  <si>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</si>
  <si>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</si>
  <si>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</si>
  <si>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</si>
  <si>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</si>
  <si>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</si>
  <si>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</si>
  <si>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</si>
  <si>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</si>
  <si>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</si>
  <si>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</si>
  <si>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</si>
  <si>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</si>
  <si>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</si>
  <si>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</si>
  <si>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</si>
  <si>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</si>
  <si>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</si>
  <si>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</si>
  <si>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</si>
  <si>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</si>
  <si>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</si>
  <si>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</si>
  <si>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</si>
  <si>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</si>
  <si>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</si>
  <si>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</si>
  <si>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</si>
  <si>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</si>
  <si>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</si>
  <si>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</si>
  <si>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</si>
  <si>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</si>
  <si>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</si>
  <si>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</si>
  <si>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</si>
  <si>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</si>
  <si>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</si>
  <si>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</si>
  <si>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</si>
  <si>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</si>
  <si>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</si>
  <si>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</si>
  <si>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</si>
  <si>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</si>
  <si>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</si>
  <si>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</si>
  <si>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</si>
  <si>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</si>
  <si>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</si>
  <si>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</si>
  <si>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</si>
  <si>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</si>
  <si>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</si>
  <si>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</si>
  <si>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</si>
  <si>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</si>
  <si>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</si>
  <si>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</si>
  <si>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</si>
  <si>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</si>
  <si>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</si>
  <si>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</si>
  <si>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</si>
  <si>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</si>
  <si>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</si>
  <si>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</si>
  <si>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</si>
  <si>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</si>
  <si>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</si>
  <si>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</si>
  <si>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</si>
  <si>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</si>
  <si>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</si>
  <si>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</si>
  <si>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</si>
  <si>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</si>
  <si>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</si>
  <si>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</si>
  <si>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</si>
  <si>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</si>
  <si>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</si>
  <si>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</si>
  <si>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</si>
  <si>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</si>
  <si>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</si>
  <si>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</si>
  <si>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</si>
  <si>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</si>
  <si>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</si>
  <si>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</si>
  <si>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</si>
  <si>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</si>
  <si>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</si>
  <si>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</si>
  <si>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</si>
  <si>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</si>
  <si>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</si>
  <si>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</si>
  <si>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</si>
  <si>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</si>
  <si>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</si>
  <si>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</si>
  <si>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</si>
  <si>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</si>
  <si>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</si>
  <si>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</si>
  <si>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</si>
  <si>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</si>
  <si>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</si>
  <si>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</si>
  <si>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</si>
  <si>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</si>
  <si>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</si>
  <si>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</si>
  <si>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</si>
  <si>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</si>
  <si>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</si>
  <si>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</si>
  <si>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</si>
  <si>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</si>
  <si>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</si>
  <si>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</si>
  <si>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</si>
  <si>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</si>
  <si>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</si>
  <si>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</si>
  <si>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</si>
  <si>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</si>
  <si>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</si>
  <si>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</si>
  <si>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</si>
  <si>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</si>
  <si>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</si>
  <si>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</si>
  <si>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</si>
  <si>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</si>
  <si>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</si>
  <si>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</si>
  <si>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</si>
  <si>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</si>
  <si>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</si>
  <si>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</si>
  <si>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</si>
  <si>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</si>
  <si>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</si>
  <si>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</si>
  <si>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</si>
  <si>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</si>
  <si>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</si>
  <si>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</si>
  <si>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</si>
  <si>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</si>
  <si>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</si>
  <si>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</si>
  <si>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</si>
  <si>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</si>
  <si>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</si>
  <si>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</si>
  <si>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</si>
  <si>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</si>
  <si>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</si>
  <si>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</si>
  <si>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</si>
  <si>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</si>
  <si>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</si>
  <si>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</si>
  <si>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</si>
  <si>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</si>
  <si>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</si>
  <si>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</si>
  <si>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</si>
  <si>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</si>
  <si>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</si>
  <si>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</si>
  <si>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</si>
  <si>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</si>
  <si>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</si>
  <si>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</si>
  <si>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</si>
  <si>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</si>
  <si>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</si>
  <si>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</si>
  <si>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</si>
  <si>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</si>
  <si>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</si>
  <si>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</si>
  <si>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</si>
  <si>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</si>
  <si>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</si>
  <si>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</si>
  <si>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</si>
  <si>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</si>
  <si>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</si>
  <si>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</si>
  <si>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</si>
  <si>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</si>
  <si>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</si>
  <si>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</si>
  <si>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</si>
  <si>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</si>
  <si>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</si>
  <si>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</si>
  <si>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</si>
  <si>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</si>
  <si>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</si>
  <si>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</si>
  <si>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</si>
  <si>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</si>
  <si>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</si>
  <si>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</si>
  <si>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</si>
  <si>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</si>
  <si>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</si>
  <si>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</si>
  <si>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</si>
  <si>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</si>
  <si>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</si>
  <si>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</si>
  <si>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</si>
  <si>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</si>
  <si>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</si>
  <si>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</si>
  <si>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</si>
  <si>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</si>
  <si>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</si>
  <si>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</si>
  <si>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</si>
  <si>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</si>
  <si>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</si>
  <si>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</si>
  <si>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</si>
  <si>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</si>
  <si>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</si>
  <si>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</si>
  <si>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</si>
  <si>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</si>
  <si>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</si>
  <si>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</si>
  <si>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</si>
  <si>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</si>
  <si>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</si>
  <si>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</si>
  <si>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</si>
  <si>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</si>
  <si>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</si>
  <si>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</si>
  <si>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</si>
  <si>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</si>
  <si>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</si>
  <si>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</si>
  <si>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</si>
  <si>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</si>
  <si>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</si>
  <si>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</si>
  <si>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</si>
  <si>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</si>
  <si>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</si>
  <si>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</si>
  <si>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</si>
  <si>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</si>
  <si>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</si>
  <si>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</si>
  <si>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</si>
  <si>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</si>
  <si>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</si>
  <si>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</si>
  <si>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</si>
  <si>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</si>
  <si>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</si>
  <si>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</si>
  <si>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</si>
  <si>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</si>
  <si>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</si>
  <si>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</si>
  <si>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</si>
  <si>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</si>
  <si>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</si>
  <si>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</si>
  <si>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</si>
  <si>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</si>
  <si>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</si>
  <si>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</si>
  <si>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</si>
  <si>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</si>
  <si>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</si>
  <si>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</si>
  <si>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</si>
  <si>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</si>
  <si>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</si>
  <si>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</si>
  <si>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</si>
  <si>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</si>
  <si>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</si>
  <si>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</si>
  <si>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</si>
  <si>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</si>
  <si>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</si>
  <si>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</si>
  <si>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</si>
  <si>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</si>
  <si>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</si>
  <si>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</si>
  <si>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</si>
  <si>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</si>
  <si>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</si>
  <si>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</si>
  <si>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</si>
  <si>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</si>
  <si>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</si>
  <si>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</si>
  <si>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</si>
  <si>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</si>
  <si>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</si>
  <si>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</si>
  <si>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</si>
  <si>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</si>
  <si>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</si>
  <si>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</si>
  <si>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</si>
  <si>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</si>
  <si>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</si>
  <si>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</si>
  <si>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</si>
  <si>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</si>
  <si>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</si>
  <si>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</si>
  <si>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</si>
  <si>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</si>
  <si>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</si>
  <si>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</si>
  <si>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</si>
  <si>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</si>
  <si>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</si>
  <si>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</si>
  <si>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</si>
  <si>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</si>
  <si>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</si>
  <si>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</si>
  <si>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</si>
  <si>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</si>
  <si>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</si>
  <si>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</si>
  <si>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</si>
  <si>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</si>
  <si>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</si>
  <si>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</si>
  <si>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</si>
  <si>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</si>
  <si>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</si>
  <si>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</si>
  <si>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</si>
  <si>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</si>
  <si>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</si>
  <si>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</si>
  <si>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</si>
  <si>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</si>
  <si>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</si>
  <si>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</si>
  <si>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</si>
  <si>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</si>
  <si>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</si>
  <si>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</si>
  <si>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</si>
  <si>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</si>
  <si>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</si>
  <si>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</si>
  <si>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</si>
  <si>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</si>
  <si>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</si>
  <si>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</si>
  <si>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</si>
  <si>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</si>
  <si>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</si>
  <si>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</si>
  <si>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</si>
  <si>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</si>
  <si>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</si>
  <si>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</si>
  <si>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</si>
  <si>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</si>
  <si>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</si>
  <si>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</si>
  <si>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</si>
  <si>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</si>
  <si>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</si>
  <si>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</si>
  <si>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</si>
  <si>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</si>
  <si>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</si>
  <si>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</si>
  <si>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</si>
  <si>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</si>
  <si>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</si>
  <si>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</si>
  <si>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</si>
  <si>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</si>
  <si>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</si>
  <si>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</si>
  <si>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</si>
  <si>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</si>
  <si>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</si>
  <si>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</si>
  <si>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</si>
  <si>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</si>
  <si>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</si>
  <si>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</si>
  <si>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</si>
  <si>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</si>
  <si>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</si>
  <si>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</si>
  <si>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</si>
  <si>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</si>
  <si>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</si>
  <si>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</si>
  <si>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</si>
  <si>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</si>
  <si>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</si>
  <si>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</si>
  <si>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</si>
  <si>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</si>
  <si>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</si>
  <si>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</si>
  <si>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</si>
  <si>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</si>
  <si>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</si>
  <si>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</si>
  <si>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</si>
  <si>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</si>
  <si>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</si>
  <si>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</si>
  <si>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</si>
  <si>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</si>
  <si>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</si>
  <si>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</si>
  <si>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</si>
  <si>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</si>
  <si>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</si>
  <si>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</si>
  <si>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</si>
  <si>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</si>
  <si>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</si>
  <si>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</si>
  <si>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</si>
  <si>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</si>
  <si>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</si>
  <si>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</si>
  <si>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</si>
  <si>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</si>
  <si>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</si>
  <si>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</si>
  <si>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</si>
  <si>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</si>
  <si>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</si>
  <si>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</si>
  <si>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</si>
  <si>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</si>
  <si>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</si>
  <si>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</si>
  <si>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</si>
  <si>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</si>
  <si>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</si>
  <si>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</si>
  <si>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</si>
  <si>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</si>
  <si>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</si>
  <si>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</si>
  <si>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</si>
  <si>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</si>
  <si>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</si>
  <si>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</si>
  <si>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</si>
  <si>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</si>
  <si>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</si>
  <si>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</si>
  <si>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</si>
  <si>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</si>
  <si>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</si>
  <si>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</si>
  <si>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</si>
  <si>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</si>
  <si>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</si>
  <si>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</si>
  <si>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</si>
  <si>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</si>
  <si>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</si>
  <si>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</si>
  <si>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</si>
  <si>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</si>
  <si>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</si>
  <si>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</si>
  <si>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</si>
  <si>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</si>
  <si>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</si>
  <si>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</si>
  <si>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</si>
  <si>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</si>
  <si>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</si>
  <si>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</si>
  <si>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</si>
  <si>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</si>
  <si>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</si>
  <si>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</si>
  <si>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</si>
  <si>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</si>
  <si>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</si>
  <si>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</si>
  <si>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</si>
  <si>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</si>
  <si>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</si>
  <si>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</si>
  <si>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</si>
  <si>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</si>
  <si>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</si>
  <si>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</si>
  <si>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</si>
  <si>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</si>
  <si>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</si>
  <si>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</si>
  <si>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</si>
  <si>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</si>
  <si>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</si>
  <si>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</si>
  <si>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</si>
  <si>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</si>
  <si>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</si>
  <si>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</si>
  <si>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</si>
  <si>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</si>
  <si>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</si>
  <si>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</si>
  <si>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</si>
  <si>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</si>
  <si>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</si>
  <si>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</si>
  <si>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</si>
  <si>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</si>
  <si>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</si>
  <si>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</si>
  <si>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</si>
  <si>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</si>
  <si>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</si>
  <si>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</si>
  <si>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</si>
  <si>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</si>
  <si>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</si>
  <si>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</si>
  <si>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</si>
  <si>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</si>
  <si>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</si>
  <si>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</si>
  <si>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</si>
  <si>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</si>
  <si>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</si>
  <si>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</si>
  <si>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</si>
  <si>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</si>
  <si>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</si>
  <si>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</si>
  <si>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</si>
  <si>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</si>
  <si>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</si>
  <si>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</si>
  <si>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</si>
  <si>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</si>
  <si>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</si>
  <si>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</si>
  <si>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</si>
  <si>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</si>
  <si>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</si>
  <si>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</si>
  <si>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</si>
  <si>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</si>
  <si>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</si>
  <si>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</si>
  <si>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</si>
  <si>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</si>
  <si>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</si>
  <si>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</si>
  <si>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</si>
  <si>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</si>
  <si>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</si>
  <si>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</si>
  <si>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</si>
  <si>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</si>
  <si>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</si>
  <si>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</si>
  <si>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</si>
  <si>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</si>
  <si>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</si>
  <si>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</si>
  <si>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</si>
  <si>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</si>
  <si>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</si>
  <si>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</si>
  <si>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</si>
  <si>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</si>
  <si>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</si>
  <si>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</si>
  <si>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</si>
  <si>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</si>
  <si>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</si>
  <si>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</si>
  <si>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</si>
  <si>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</si>
  <si>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</si>
  <si>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</si>
  <si>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</si>
  <si>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</si>
  <si>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</si>
  <si>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</si>
  <si>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</si>
  <si>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</si>
  <si>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</si>
  <si>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</si>
  <si>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</si>
  <si>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</si>
  <si>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</si>
  <si>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</si>
  <si>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</si>
  <si>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</si>
  <si>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</si>
  <si>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</si>
  <si>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</si>
  <si>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</si>
  <si>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</si>
  <si>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</si>
  <si>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</si>
  <si>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</si>
  <si>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</si>
  <si>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</si>
  <si>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</si>
  <si>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</si>
  <si>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</si>
  <si>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</si>
  <si>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</si>
  <si>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</si>
  <si>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</si>
  <si>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</si>
  <si>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</si>
  <si>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</si>
  <si>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</si>
  <si>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</si>
  <si>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</si>
  <si>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</si>
  <si>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</si>
  <si>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</si>
  <si>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</si>
  <si>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</si>
  <si>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</si>
  <si>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</si>
  <si>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</si>
  <si>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</si>
  <si>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</si>
  <si>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</si>
  <si>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</si>
  <si>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</si>
  <si>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</si>
  <si>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</si>
  <si>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</si>
  <si>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</si>
  <si>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</si>
  <si>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</si>
  <si>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</si>
  <si>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</si>
  <si>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</si>
  <si>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</si>
  <si>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</si>
  <si>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</si>
  <si>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</si>
  <si>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</si>
  <si>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</si>
  <si>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</si>
  <si>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</si>
  <si>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</si>
  <si>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</si>
  <si>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</si>
  <si>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</si>
  <si>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</si>
  <si>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</si>
  <si>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</si>
  <si>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</si>
  <si>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</si>
  <si>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</si>
  <si>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</si>
  <si>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</si>
  <si>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</si>
  <si>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</si>
  <si>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</si>
  <si>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</si>
  <si>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</si>
  <si>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</si>
  <si>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</si>
  <si>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</si>
  <si>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</si>
  <si>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</si>
  <si>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</si>
  <si>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</si>
  <si>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</si>
  <si>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</si>
  <si>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</si>
  <si>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</si>
  <si>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</si>
  <si>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</si>
  <si>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</si>
  <si>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</si>
  <si>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</si>
  <si>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</si>
  <si>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</si>
  <si>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</si>
  <si>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</si>
  <si>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</si>
  <si>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</si>
  <si>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</si>
  <si>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</si>
  <si>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</si>
  <si>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</si>
  <si>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</si>
  <si>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</si>
  <si>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</si>
  <si>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</si>
  <si>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</si>
  <si>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</si>
  <si>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</si>
  <si>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</si>
  <si>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</si>
  <si>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</si>
  <si>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</si>
  <si>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</si>
  <si>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</si>
  <si>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</si>
  <si>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</si>
  <si>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</si>
  <si>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</si>
  <si>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</si>
  <si>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</si>
  <si>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</si>
  <si>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</si>
  <si>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</si>
  <si>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</si>
  <si>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</si>
  <si>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</si>
  <si>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</si>
  <si>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</si>
  <si>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</si>
  <si>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</si>
  <si>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</si>
  <si>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</si>
  <si>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</si>
  <si>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</si>
  <si>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</si>
  <si>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</si>
  <si>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</si>
  <si>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</si>
  <si>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</si>
  <si>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</si>
  <si>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</si>
  <si>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</si>
  <si>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</si>
  <si>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</si>
  <si>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</si>
  <si>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</si>
  <si>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</si>
  <si>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</si>
  <si>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</si>
  <si>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</si>
  <si>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</si>
  <si>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</si>
  <si>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</si>
  <si>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</si>
  <si>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</si>
  <si>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</si>
  <si>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</si>
  <si>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</si>
  <si>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</si>
  <si>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</si>
  <si>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</si>
  <si>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</si>
  <si>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</si>
  <si>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</si>
  <si>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</si>
  <si>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</si>
  <si>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</si>
  <si>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</si>
  <si>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</si>
  <si>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</si>
  <si>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</si>
  <si>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</si>
  <si>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</si>
  <si>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</si>
  <si>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</si>
  <si>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</si>
  <si>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</si>
  <si>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</si>
  <si>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</si>
  <si>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</si>
  <si>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</si>
  <si>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</si>
  <si>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</si>
  <si>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</si>
  <si>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</si>
  <si>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</si>
  <si>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</si>
  <si>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</si>
  <si>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</si>
  <si>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</si>
  <si>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</si>
  <si>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</si>
  <si>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</si>
  <si>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</si>
  <si>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</si>
  <si>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</si>
  <si>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</si>
  <si>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</si>
  <si>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</si>
  <si>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</si>
  <si>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</si>
  <si>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</si>
  <si>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</si>
  <si>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</si>
  <si>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</si>
  <si>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</si>
  <si>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</si>
  <si>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</si>
  <si>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</si>
  <si>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</si>
  <si>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</si>
  <si>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</si>
  <si>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</si>
  <si>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</si>
  <si>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</si>
  <si>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</si>
  <si>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</si>
  <si>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</si>
  <si>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</si>
  <si>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</si>
  <si>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</si>
  <si>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</si>
  <si>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</si>
  <si>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</si>
  <si>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</si>
  <si>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</si>
  <si>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</si>
  <si>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</si>
  <si>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</si>
  <si>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</si>
  <si>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</si>
  <si>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</si>
  <si>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</si>
  <si>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</si>
  <si>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</si>
  <si>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</si>
  <si>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</si>
  <si>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</si>
  <si>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</si>
  <si>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</si>
  <si>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</si>
  <si>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</si>
  <si>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</si>
  <si>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</si>
  <si>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</si>
  <si>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</si>
  <si>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</si>
  <si>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</si>
  <si>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</si>
  <si>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</si>
  <si>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</si>
  <si>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</si>
  <si>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</si>
  <si>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</si>
  <si>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</si>
  <si>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</si>
  <si>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</si>
  <si>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</si>
  <si>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</si>
  <si>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</si>
  <si>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</si>
  <si>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</si>
  <si>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</si>
  <si>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</si>
  <si>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</si>
  <si>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</si>
  <si>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</si>
  <si>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</si>
  <si>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</si>
  <si>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</si>
  <si>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</si>
  <si>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</si>
  <si>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</si>
  <si>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</si>
  <si>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</si>
  <si>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</si>
  <si>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</si>
  <si>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</si>
  <si>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</si>
  <si>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</si>
  <si>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</si>
  <si>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</si>
  <si>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</si>
  <si>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</si>
  <si>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</si>
  <si>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</si>
  <si>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</si>
  <si>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</si>
  <si>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</si>
  <si>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</si>
  <si>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</si>
  <si>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</si>
  <si>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</si>
  <si>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</si>
  <si>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</si>
  <si>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</si>
  <si>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</si>
  <si>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</si>
  <si>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</si>
  <si>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</si>
  <si>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</si>
  <si>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</si>
  <si>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</si>
  <si>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</si>
  <si>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</si>
  <si>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</si>
  <si>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</si>
  <si>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</si>
  <si>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</si>
  <si>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</si>
  <si>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</si>
  <si>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</si>
  <si>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</si>
  <si>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</si>
  <si>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</si>
  <si>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</si>
  <si>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</si>
  <si>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</si>
  <si>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</si>
  <si>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</si>
  <si>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</si>
  <si>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</si>
  <si>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</si>
  <si>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</si>
  <si>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</si>
  <si>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</si>
  <si>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</si>
  <si>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</si>
  <si>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</si>
  <si>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</si>
  <si>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</si>
  <si>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</si>
  <si>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</si>
  <si>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</si>
  <si>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</si>
  <si>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</si>
  <si>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</si>
  <si>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</si>
  <si>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</si>
  <si>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</si>
  <si>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</si>
  <si>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</si>
  <si>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</si>
  <si>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</si>
  <si>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</si>
  <si>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</si>
  <si>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</si>
  <si>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</si>
  <si>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</si>
  <si>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</si>
  <si>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</si>
  <si>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</si>
  <si>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</si>
  <si>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</si>
  <si>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</si>
  <si>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</si>
  <si>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</si>
  <si>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</si>
  <si>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</si>
  <si>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</si>
  <si>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</si>
  <si>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</si>
  <si>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</si>
  <si>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</si>
  <si>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</si>
  <si>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</si>
  <si>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</si>
  <si>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</si>
  <si>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</si>
  <si>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</si>
  <si>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</si>
  <si>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</si>
  <si>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</si>
  <si>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</si>
  <si>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</si>
  <si>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</si>
  <si>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</si>
  <si>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</si>
  <si>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</si>
  <si>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</si>
  <si>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</si>
  <si>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</si>
  <si>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</si>
  <si>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</si>
  <si>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</si>
  <si>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</si>
  <si>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</si>
  <si>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</si>
  <si>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</si>
  <si>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</si>
  <si>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</si>
  <si>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</si>
  <si>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</si>
  <si>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</si>
  <si>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</si>
  <si>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</si>
  <si>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</si>
  <si>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</si>
  <si>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</si>
  <si>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</si>
  <si>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</si>
  <si>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</si>
  <si>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</si>
  <si>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</si>
  <si>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</si>
  <si>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</si>
  <si>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</si>
  <si>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</si>
  <si>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</si>
  <si>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</si>
  <si>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</si>
  <si>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</si>
  <si>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</si>
  <si>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</si>
  <si>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</si>
  <si>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</si>
  <si>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</si>
  <si>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</si>
  <si>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</si>
  <si>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</si>
  <si>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</si>
  <si>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</si>
  <si>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</si>
  <si>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</si>
  <si>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</si>
  <si>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</si>
  <si>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</si>
  <si>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</si>
  <si>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</si>
  <si>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</si>
  <si>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</si>
  <si>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</si>
  <si>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</si>
  <si>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</si>
  <si>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</si>
  <si>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</si>
  <si>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</si>
  <si>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</si>
  <si>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</si>
  <si>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</si>
  <si>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</si>
  <si>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</si>
  <si>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</si>
  <si>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</si>
  <si>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</si>
  <si>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</si>
  <si>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</si>
  <si>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</si>
  <si>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</si>
  <si>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</si>
  <si>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</si>
  <si>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</si>
  <si>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</si>
  <si>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</si>
  <si>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</si>
  <si>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</si>
  <si>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</si>
  <si>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</si>
  <si>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</si>
  <si>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</si>
  <si>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</si>
  <si>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</si>
  <si>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</si>
  <si>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</si>
  <si>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</si>
  <si>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</si>
  <si>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</si>
  <si>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</si>
  <si>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</si>
  <si>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</si>
  <si>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</si>
  <si>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</si>
  <si>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</si>
  <si>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</si>
  <si>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</si>
  <si>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</si>
  <si>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</si>
  <si>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</si>
  <si>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</si>
  <si>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</si>
  <si>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</si>
  <si>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</si>
  <si>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</si>
  <si>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</si>
  <si>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</si>
  <si>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</si>
  <si>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</si>
  <si>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</si>
  <si>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</si>
  <si>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</si>
  <si>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</si>
  <si>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</si>
  <si>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</si>
  <si>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</si>
  <si>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</si>
  <si>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</si>
  <si>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</si>
  <si>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</si>
  <si>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</si>
  <si>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</si>
  <si>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</si>
  <si>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</si>
  <si>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</si>
  <si>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</si>
  <si>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</si>
  <si>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</si>
  <si>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</si>
  <si>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</si>
  <si>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</si>
  <si>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</si>
  <si>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</si>
  <si>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</si>
  <si>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</si>
  <si>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</si>
  <si>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</si>
  <si>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</si>
  <si>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</si>
  <si>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</si>
  <si>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</si>
  <si>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</si>
  <si>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</si>
  <si>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</si>
  <si>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</si>
  <si>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</si>
  <si>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</si>
  <si>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</si>
  <si>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</si>
  <si>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</si>
  <si>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</si>
  <si>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</si>
  <si>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</si>
  <si>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</si>
  <si>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</si>
  <si>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</si>
  <si>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</si>
  <si>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</si>
  <si>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</si>
  <si>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</si>
  <si>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</si>
  <si>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</si>
  <si>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</si>
  <si>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</si>
  <si>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</si>
  <si>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</si>
  <si>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</si>
  <si>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</si>
  <si>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</si>
  <si>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</si>
  <si>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</si>
  <si>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</si>
  <si>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</si>
  <si>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</si>
  <si>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</si>
  <si>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</si>
  <si>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</si>
  <si>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</si>
  <si>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</si>
  <si>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</si>
  <si>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</si>
  <si>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</si>
  <si>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</si>
  <si>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</si>
  <si>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</si>
  <si>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</si>
  <si>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</si>
  <si>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</si>
  <si>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</si>
  <si>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</si>
  <si>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</si>
  <si>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</si>
  <si>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</si>
  <si>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</si>
  <si>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</si>
  <si>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</si>
  <si>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</si>
  <si>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</si>
  <si>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</si>
  <si>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</si>
  <si>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</si>
  <si>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</si>
  <si>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</si>
  <si>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</si>
  <si>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</si>
  <si>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</si>
  <si>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</si>
  <si>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</si>
  <si>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</si>
  <si>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</si>
  <si>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</si>
  <si>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</si>
  <si>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</si>
  <si>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</si>
  <si>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</si>
  <si>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</si>
  <si>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</si>
  <si>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</si>
  <si>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</si>
  <si>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</si>
  <si>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</si>
  <si>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</si>
  <si>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</si>
  <si>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</si>
  <si>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</si>
  <si>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</si>
  <si>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</si>
  <si>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</si>
  <si>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</si>
  <si>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</si>
  <si>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</si>
  <si>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</si>
  <si>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</si>
  <si>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</si>
  <si>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</si>
  <si>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</si>
  <si>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</si>
  <si>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</si>
  <si>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</si>
  <si>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</si>
  <si>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</si>
  <si>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</si>
  <si>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</si>
  <si>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</si>
  <si>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</si>
  <si>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</si>
  <si>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</si>
  <si>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</si>
  <si>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</si>
  <si>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</si>
  <si>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</si>
  <si>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</si>
  <si>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</si>
  <si>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</si>
  <si>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</si>
  <si>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</si>
  <si>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</si>
  <si>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</si>
  <si>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</si>
  <si>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</si>
  <si>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</si>
  <si>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</si>
  <si>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</si>
  <si>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</si>
  <si>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</si>
  <si>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</si>
  <si>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</si>
  <si>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</si>
  <si>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</si>
  <si>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</si>
  <si>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</si>
  <si>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</si>
  <si>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</si>
  <si>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</si>
  <si>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</si>
  <si>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</si>
  <si>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</si>
  <si>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</si>
  <si>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</si>
  <si>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</si>
  <si>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</si>
  <si>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</si>
  <si>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</si>
  <si>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</si>
  <si>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</si>
  <si>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</si>
  <si>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</si>
  <si>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</si>
  <si>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</si>
  <si>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</si>
  <si>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</si>
  <si>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</si>
  <si>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</si>
  <si>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</si>
  <si>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</si>
  <si>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</si>
  <si>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</si>
  <si>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</si>
  <si>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</si>
  <si>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</si>
  <si>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</si>
  <si>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</si>
  <si>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</si>
  <si>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</si>
  <si>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</si>
  <si>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</si>
  <si>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</si>
  <si>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</si>
  <si>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</si>
  <si>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</si>
  <si>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</si>
  <si>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</si>
  <si>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</si>
  <si>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</si>
  <si>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</si>
  <si>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</si>
  <si>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</si>
  <si>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</si>
  <si>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</si>
  <si>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</si>
  <si>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</si>
  <si>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</si>
  <si>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</si>
  <si>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</si>
  <si>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</si>
  <si>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</si>
  <si>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</si>
  <si>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</si>
  <si>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</si>
  <si>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</si>
  <si>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</si>
  <si>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</si>
  <si>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</si>
  <si>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</si>
  <si>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</si>
  <si>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</si>
  <si>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</si>
  <si>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</si>
  <si>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</si>
  <si>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</si>
  <si>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</si>
  <si>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</si>
  <si>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</si>
  <si>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</si>
  <si>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</si>
  <si>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</si>
  <si>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</si>
  <si>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</si>
  <si>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</si>
  <si>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</si>
  <si>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</si>
  <si>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</si>
  <si>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</si>
  <si>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</si>
  <si>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</si>
  <si>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</si>
  <si>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</si>
  <si>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</si>
  <si>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</si>
  <si>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</si>
  <si>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</si>
  <si>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</si>
  <si>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</si>
  <si>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</si>
  <si>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</si>
  <si>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</si>
  <si>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</si>
  <si>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</si>
  <si>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</si>
  <si>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</si>
  <si>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</si>
  <si>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</si>
  <si>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</si>
  <si>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</si>
  <si>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</si>
  <si>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</si>
  <si>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</si>
  <si>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</si>
  <si>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</si>
  <si>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</si>
  <si>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</si>
  <si>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</si>
  <si>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</si>
  <si>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</si>
  <si>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</si>
  <si>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</si>
  <si>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</si>
  <si>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</si>
  <si>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</si>
  <si>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</si>
  <si>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</si>
  <si>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</si>
  <si>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</si>
  <si>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</si>
  <si>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</si>
  <si>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</si>
  <si>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</si>
  <si>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</si>
  <si>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</si>
  <si>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</si>
  <si>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</si>
  <si>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</si>
  <si>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</si>
  <si>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</si>
  <si>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</si>
  <si>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</si>
  <si>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</si>
  <si>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</si>
  <si>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</si>
  <si>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</si>
  <si>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</si>
  <si>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</si>
  <si>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</si>
  <si>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</si>
  <si>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</si>
  <si>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</si>
  <si>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</si>
  <si>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</si>
  <si>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</si>
  <si>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</si>
  <si>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</si>
  <si>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</si>
  <si>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</si>
  <si>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</si>
  <si>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</si>
  <si>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</si>
  <si>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</si>
  <si>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</si>
  <si>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</si>
  <si>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</si>
  <si>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</si>
  <si>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</si>
  <si>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</si>
  <si>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</si>
  <si>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</si>
  <si>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</si>
  <si>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</si>
  <si>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</si>
  <si>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</si>
  <si>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</si>
  <si>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</si>
  <si>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</si>
  <si>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</si>
  <si>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</si>
  <si>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</si>
  <si>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</si>
  <si>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</si>
  <si>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</si>
  <si>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</si>
  <si>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</si>
  <si>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</si>
  <si>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</si>
  <si>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</si>
  <si>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</si>
  <si>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</si>
  <si>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</si>
  <si>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</si>
  <si>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</si>
  <si>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</si>
  <si>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</si>
  <si>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</si>
  <si>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</si>
  <si>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</si>
  <si>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</si>
  <si>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</si>
  <si>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</si>
  <si>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</si>
  <si>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</si>
  <si>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</si>
  <si>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</si>
  <si>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</si>
  <si>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</si>
  <si>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</si>
  <si>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</si>
  <si>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</si>
  <si>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</si>
  <si>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</si>
  <si>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</si>
  <si>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</si>
  <si>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</si>
  <si>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</si>
  <si>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</si>
  <si>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</si>
  <si>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</si>
  <si>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</si>
  <si>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</si>
  <si>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</si>
  <si>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</si>
  <si>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</si>
  <si>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</si>
  <si>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</si>
  <si>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</si>
  <si>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</si>
  <si>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</si>
  <si>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</si>
  <si>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</si>
  <si>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</si>
  <si>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</si>
  <si>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</si>
  <si>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</si>
  <si>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</si>
  <si>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</si>
  <si>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</si>
  <si>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</si>
  <si>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</si>
  <si>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</si>
  <si>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</si>
  <si>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</si>
  <si>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</si>
  <si>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</si>
  <si>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</si>
  <si>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</si>
  <si>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</si>
  <si>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</si>
  <si>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</si>
  <si>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</si>
  <si>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</si>
  <si>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</si>
  <si>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</si>
  <si>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</si>
  <si>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</si>
  <si>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</si>
  <si>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</si>
  <si>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</si>
  <si>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</si>
  <si>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</si>
  <si>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</si>
  <si>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</si>
  <si>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</si>
  <si>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</si>
  <si>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</si>
  <si>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</si>
  <si>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</si>
  <si>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</si>
  <si>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</si>
  <si>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</si>
  <si>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</si>
  <si>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</si>
  <si>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</si>
  <si>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</si>
  <si>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</si>
  <si>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</si>
  <si>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</si>
  <si>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</si>
  <si>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</si>
  <si>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</si>
  <si>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</si>
  <si>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</si>
  <si>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</si>
  <si>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</si>
  <si>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</si>
  <si>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</si>
  <si>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</si>
  <si>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</si>
  <si>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</si>
  <si>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</si>
  <si>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</si>
  <si>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</si>
  <si>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</si>
  <si>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</si>
  <si>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</si>
  <si>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</si>
  <si>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</si>
  <si>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</si>
  <si>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</si>
  <si>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</si>
  <si>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</si>
  <si>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</si>
  <si>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</si>
  <si>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</si>
  <si>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</si>
  <si>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</si>
  <si>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</si>
  <si>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</si>
  <si>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</si>
  <si>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</si>
  <si>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</si>
  <si>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</si>
  <si>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</si>
  <si>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</si>
  <si>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</si>
  <si>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</si>
  <si>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</si>
  <si>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</si>
  <si>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</si>
  <si>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</si>
  <si>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</si>
  <si>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</si>
  <si>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</si>
  <si>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</si>
  <si>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</si>
  <si>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</si>
  <si>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</si>
  <si>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</si>
  <si>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</si>
  <si>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</si>
  <si>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</si>
  <si>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</si>
  <si>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</si>
  <si>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</si>
  <si>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</si>
  <si>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</si>
  <si>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</si>
  <si>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</si>
  <si>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</si>
  <si>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</si>
  <si>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</si>
  <si>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</si>
  <si>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</si>
  <si>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</si>
  <si>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</si>
  <si>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</si>
  <si>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</si>
  <si>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</si>
  <si>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</si>
  <si>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</si>
  <si>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</si>
  <si>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</si>
  <si>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</si>
  <si>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</si>
  <si>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</si>
  <si>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</si>
  <si>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</si>
  <si>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</si>
  <si>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</si>
  <si>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</si>
  <si>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</si>
  <si>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</si>
  <si>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</si>
  <si>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</si>
  <si>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</si>
  <si>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</si>
  <si>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</si>
  <si>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</si>
  <si>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</si>
  <si>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</si>
  <si>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</si>
  <si>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</si>
  <si>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</si>
  <si>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</si>
  <si>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</si>
  <si>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</si>
  <si>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</si>
  <si>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</si>
  <si>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</si>
  <si>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</si>
  <si>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</si>
  <si>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</si>
  <si>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</si>
  <si>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</si>
  <si>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</si>
  <si>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</si>
  <si>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</si>
  <si>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</si>
  <si>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</si>
  <si>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</si>
  <si>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</si>
  <si>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</si>
  <si>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</si>
  <si>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</si>
  <si>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</si>
  <si>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</si>
  <si>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</si>
  <si>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</si>
  <si>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</si>
  <si>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</si>
  <si>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</si>
  <si>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</si>
  <si>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</si>
  <si>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</si>
  <si>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</si>
  <si>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</si>
  <si>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</si>
  <si>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</si>
  <si>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</si>
  <si>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</si>
  <si>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</si>
  <si>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</si>
  <si>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</si>
  <si>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</si>
  <si>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</si>
  <si>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</si>
  <si>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</si>
  <si>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</si>
  <si>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</si>
  <si>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</si>
  <si>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</si>
  <si>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</si>
  <si>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</si>
  <si>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</si>
  <si>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</si>
  <si>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</si>
  <si>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</si>
  <si>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</si>
  <si>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</si>
  <si>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</si>
  <si>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</si>
  <si>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</si>
  <si>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</si>
  <si>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</si>
  <si>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</si>
  <si>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</si>
  <si>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</si>
  <si>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</si>
  <si>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</si>
  <si>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</si>
  <si>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</si>
  <si>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</si>
  <si>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</si>
  <si>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</si>
  <si>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</si>
  <si>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</si>
  <si>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</si>
  <si>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</si>
  <si>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</si>
  <si>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</si>
  <si>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</si>
  <si>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</si>
  <si>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</si>
  <si>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</si>
  <si>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</si>
  <si>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</si>
  <si>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</si>
  <si>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</si>
  <si>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</si>
  <si>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</si>
  <si>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</si>
  <si>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</si>
  <si>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</si>
  <si>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</si>
  <si>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</si>
  <si>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</si>
  <si>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</si>
  <si>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</si>
  <si>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</si>
  <si>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</si>
  <si>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</si>
  <si>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</si>
  <si>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</si>
  <si>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</si>
  <si>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</si>
  <si>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</si>
  <si>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</si>
  <si>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</si>
  <si>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</si>
  <si>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</si>
  <si>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</si>
  <si>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</si>
  <si>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</si>
  <si>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</si>
  <si>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</si>
  <si>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</si>
  <si>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</si>
  <si>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</si>
  <si>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</si>
  <si>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</si>
  <si>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</si>
  <si>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</si>
  <si>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</si>
  <si>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</si>
  <si>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</si>
  <si>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</si>
  <si>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</si>
  <si>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</si>
  <si>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</si>
  <si>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</si>
  <si>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</si>
  <si>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</si>
  <si>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</si>
  <si>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</si>
  <si>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</si>
  <si>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</si>
  <si>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</si>
  <si>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</si>
  <si>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</si>
  <si>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</si>
  <si>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</si>
  <si>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</si>
  <si>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</si>
  <si>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</si>
  <si>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</si>
  <si>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</si>
  <si>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</si>
  <si>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</si>
  <si>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</si>
  <si>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</si>
  <si>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</si>
  <si>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</si>
  <si>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</si>
  <si>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</si>
  <si>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</si>
  <si>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</si>
  <si>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</si>
  <si>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</si>
  <si>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</si>
  <si>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</si>
  <si>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</si>
  <si>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</si>
  <si>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</si>
  <si>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</si>
  <si>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</si>
  <si>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</si>
  <si>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</si>
  <si>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</si>
  <si>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</si>
  <si>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</si>
  <si>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</si>
  <si>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</si>
  <si>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</si>
  <si>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</si>
  <si>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</si>
  <si>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</si>
  <si>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</si>
  <si>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</si>
  <si>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</si>
  <si>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</si>
  <si>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</si>
  <si>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</si>
  <si>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</si>
  <si>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</si>
  <si>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</si>
  <si>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</si>
  <si>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</si>
  <si>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</si>
  <si>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</si>
  <si>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</si>
  <si>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</si>
  <si>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</si>
  <si>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</si>
  <si>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</si>
  <si>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</si>
  <si>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</si>
  <si>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</si>
  <si>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</si>
  <si>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</si>
  <si>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</si>
  <si>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</si>
  <si>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</si>
  <si>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</si>
  <si>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</si>
  <si>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</si>
  <si>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</si>
  <si>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</si>
  <si>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</si>
  <si>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</si>
  <si>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</si>
  <si>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</si>
  <si>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</si>
  <si>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</si>
  <si>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</si>
  <si>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</si>
  <si>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</si>
  <si>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</si>
  <si>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</si>
  <si>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</si>
  <si>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</si>
  <si>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</si>
  <si>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</si>
  <si>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</si>
  <si>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</si>
  <si>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</si>
  <si>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</si>
  <si>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</si>
  <si>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</si>
  <si>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</si>
  <si>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</si>
  <si>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</si>
  <si>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</si>
  <si>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</si>
  <si>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</si>
  <si>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</si>
  <si>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</si>
  <si>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</si>
  <si>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</si>
  <si>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</si>
  <si>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</si>
  <si>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</si>
  <si>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</si>
  <si>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</si>
  <si>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</si>
  <si>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</si>
  <si>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</si>
  <si>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</si>
  <si>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</si>
  <si>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</si>
  <si>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</si>
  <si>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</si>
  <si>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</si>
  <si>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</si>
  <si>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</si>
  <si>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</si>
  <si>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</si>
  <si>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</si>
  <si>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</si>
  <si>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</si>
  <si>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</si>
  <si>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</si>
  <si>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</si>
  <si>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</si>
  <si>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</si>
  <si>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</si>
  <si>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</si>
  <si>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</si>
  <si>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</si>
  <si>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</si>
  <si>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</si>
  <si>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</si>
  <si>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</si>
  <si>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</si>
  <si>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</si>
  <si>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</si>
  <si>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</si>
  <si>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</si>
  <si>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</si>
  <si>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</si>
  <si>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</si>
  <si>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</si>
  <si>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</si>
  <si>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</si>
  <si>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</si>
  <si>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</si>
  <si>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</si>
  <si>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</si>
  <si>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</si>
  <si>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</si>
  <si>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</si>
  <si>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</si>
  <si>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</si>
  <si>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</si>
  <si>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</si>
  <si>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</si>
  <si>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</si>
  <si>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</si>
  <si>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</si>
  <si>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</si>
  <si>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</si>
  <si>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</si>
  <si>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</si>
  <si>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</si>
  <si>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</si>
  <si>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</si>
  <si>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</si>
  <si>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</si>
  <si>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</si>
  <si>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</si>
  <si>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</si>
  <si>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</si>
  <si>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</si>
  <si>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</si>
  <si>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</si>
  <si>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</si>
  <si>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</si>
  <si>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</si>
  <si>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</si>
  <si>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</si>
  <si>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</si>
  <si>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</si>
  <si>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</si>
  <si>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</si>
  <si>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</si>
  <si>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</si>
  <si>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</si>
  <si>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</si>
  <si>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</si>
  <si>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</si>
  <si>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</si>
  <si>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</si>
  <si>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</si>
  <si>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</si>
  <si>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</si>
  <si>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</si>
  <si>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</si>
  <si>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</si>
  <si>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</si>
  <si>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</si>
  <si>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</si>
  <si>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</si>
  <si>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</si>
  <si>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</si>
  <si>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</si>
  <si>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</si>
  <si>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</si>
  <si>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</si>
  <si>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</si>
  <si>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</si>
  <si>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</si>
  <si>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</si>
  <si>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</si>
  <si>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</si>
  <si>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</si>
  <si>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</si>
  <si>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</si>
  <si>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</si>
  <si>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</si>
  <si>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</si>
  <si>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</si>
  <si>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</si>
  <si>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</si>
  <si>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</si>
  <si>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</si>
  <si>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</si>
  <si>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</si>
  <si>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</si>
  <si>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</si>
  <si>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</si>
  <si>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</si>
  <si>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</si>
  <si>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</si>
  <si>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</si>
  <si>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</si>
  <si>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</si>
  <si>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</si>
  <si>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</si>
  <si>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</si>
  <si>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</si>
  <si>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</si>
  <si>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</si>
  <si>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</si>
  <si>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</si>
  <si>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</si>
  <si>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</si>
  <si>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</si>
  <si>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</si>
  <si>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</si>
  <si>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</si>
  <si>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</si>
  <si>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</si>
  <si>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</si>
  <si>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</si>
  <si>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</si>
  <si>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</si>
  <si>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</si>
  <si>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</si>
  <si>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</si>
  <si>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</si>
  <si>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</si>
  <si>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</si>
  <si>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</si>
  <si>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</si>
  <si>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</si>
  <si>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</si>
  <si>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</si>
  <si>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</si>
  <si>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</si>
  <si>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</si>
  <si>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</si>
  <si>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</si>
  <si>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</si>
  <si>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</si>
  <si>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</si>
  <si>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</si>
  <si>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</si>
  <si>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</si>
  <si>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</si>
  <si>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</si>
  <si>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</si>
  <si>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</si>
  <si>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</si>
  <si>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</si>
  <si>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</si>
  <si>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</si>
  <si>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</si>
  <si>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</si>
  <si>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</si>
  <si>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</si>
  <si>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</si>
  <si>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</si>
  <si>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</si>
  <si>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</si>
  <si>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</si>
  <si>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</si>
  <si>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</si>
  <si>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</si>
  <si>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</si>
  <si>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</si>
  <si>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</si>
  <si>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</si>
  <si>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</si>
  <si>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</si>
  <si>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</si>
  <si>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</si>
  <si>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</si>
  <si>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</si>
  <si>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</si>
  <si>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</si>
  <si>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</si>
  <si>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</si>
  <si>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</si>
  <si>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</si>
  <si>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</si>
  <si>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</si>
  <si>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</si>
  <si>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</si>
  <si>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</si>
  <si>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</si>
  <si>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</si>
  <si>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</si>
  <si>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</si>
  <si>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</si>
  <si>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</si>
  <si>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</si>
  <si>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</si>
  <si>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</si>
  <si>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</si>
  <si>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</si>
  <si>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</si>
  <si>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</si>
  <si>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</si>
  <si>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</si>
  <si>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</si>
  <si>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</si>
  <si>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</si>
  <si>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</si>
  <si>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</si>
  <si>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</si>
  <si>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</si>
  <si>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</si>
  <si>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</si>
  <si>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</si>
  <si>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</si>
  <si>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</si>
  <si>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</si>
  <si>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</si>
  <si>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</si>
  <si>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</si>
  <si>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</si>
  <si>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</si>
  <si>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</si>
  <si>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</si>
  <si>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</si>
  <si>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</si>
  <si>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</si>
  <si>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</si>
  <si>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</si>
  <si>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</si>
  <si>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</si>
  <si>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</si>
  <si>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</si>
  <si>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</si>
  <si>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</si>
  <si>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</si>
  <si>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</si>
  <si>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</si>
  <si>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</si>
  <si>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</si>
  <si>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</si>
  <si>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</si>
  <si>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</si>
  <si>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</si>
  <si>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</si>
  <si>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</si>
  <si>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</si>
  <si>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</si>
  <si>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</si>
  <si>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</si>
  <si>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</si>
  <si>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</si>
  <si>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</si>
  <si>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</si>
  <si>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</si>
  <si>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</si>
  <si>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</si>
  <si>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</si>
  <si>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</si>
  <si>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</si>
  <si>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</si>
  <si>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</si>
  <si>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</si>
  <si>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</si>
  <si>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</si>
  <si>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</si>
  <si>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</si>
  <si>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</si>
  <si>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</si>
  <si>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</si>
  <si>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</si>
  <si>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</si>
  <si>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</si>
  <si>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</si>
  <si>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</si>
  <si>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</si>
  <si>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</si>
  <si>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</si>
  <si>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</si>
  <si>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</si>
  <si>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</si>
  <si>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</si>
  <si>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</si>
  <si>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</si>
  <si>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</si>
  <si>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</si>
  <si>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</si>
  <si>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</si>
  <si>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</si>
  <si>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</si>
  <si>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</si>
  <si>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</si>
  <si>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</si>
  <si>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</si>
  <si>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</si>
  <si>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</si>
  <si>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</si>
  <si>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</si>
  <si>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</si>
  <si>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</si>
  <si>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</si>
  <si>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</si>
  <si>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</si>
  <si>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</si>
  <si>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</si>
  <si>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</si>
  <si>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</si>
  <si>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</si>
  <si>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</si>
  <si>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</si>
  <si>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</si>
  <si>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</si>
  <si>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</si>
  <si>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</si>
  <si>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</si>
  <si>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</si>
  <si>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</si>
  <si>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</si>
  <si>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</si>
  <si>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</si>
  <si>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</si>
  <si>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</si>
  <si>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</si>
  <si>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</si>
  <si>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</si>
  <si>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</si>
  <si>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</si>
  <si>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</si>
  <si>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</si>
  <si>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</si>
  <si>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</si>
  <si>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</si>
  <si>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</si>
  <si>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</si>
  <si>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</si>
  <si>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</si>
  <si>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</si>
  <si>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</si>
  <si>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</si>
  <si>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</si>
  <si>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</si>
  <si>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</si>
  <si>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</si>
  <si>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</si>
  <si>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</si>
  <si>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</si>
  <si>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</si>
  <si>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</si>
  <si>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</si>
  <si>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</si>
  <si>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</si>
  <si>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</si>
  <si>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</si>
  <si>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</si>
  <si>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</si>
  <si>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</si>
  <si>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</si>
  <si>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</si>
  <si>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</si>
  <si>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</si>
  <si>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</si>
  <si>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</si>
  <si>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</si>
  <si>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</si>
  <si>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</si>
  <si>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</si>
  <si>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</si>
  <si>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</si>
  <si>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</si>
  <si>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</si>
  <si>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</si>
  <si>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</si>
  <si>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</si>
  <si>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</si>
  <si>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</si>
  <si>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</si>
  <si>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</si>
  <si>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</si>
  <si>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</si>
  <si>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</si>
  <si>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</si>
  <si>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</si>
  <si>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</si>
  <si>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</si>
  <si>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</si>
  <si>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</si>
  <si>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</si>
  <si>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</si>
  <si>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</si>
  <si>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</si>
  <si>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</si>
  <si>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</si>
  <si>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</si>
  <si>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</si>
  <si>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</si>
  <si>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</si>
  <si>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</si>
  <si>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</si>
  <si>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</si>
  <si>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</si>
  <si>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</si>
  <si>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</si>
  <si>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</si>
  <si>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</si>
  <si>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</si>
  <si>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</si>
  <si>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</si>
  <si>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</si>
  <si>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</si>
  <si>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</si>
  <si>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</si>
  <si>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</si>
  <si>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</si>
  <si>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</si>
  <si>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</si>
  <si>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</si>
  <si>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</si>
  <si>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</si>
  <si>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</si>
  <si>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</si>
  <si>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</si>
  <si>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</si>
  <si>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</si>
  <si>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</si>
  <si>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</si>
  <si>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</si>
  <si>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</si>
  <si>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</si>
  <si>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</si>
  <si>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</si>
  <si>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</si>
  <si>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</si>
  <si>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</si>
  <si>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</si>
  <si>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</si>
  <si>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</si>
  <si>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</si>
  <si>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</si>
  <si>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</si>
  <si>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</si>
  <si>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</si>
  <si>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</si>
  <si>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</si>
  <si>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</si>
  <si>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</si>
  <si>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</si>
  <si>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</si>
  <si>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</si>
  <si>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</si>
  <si>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</si>
  <si>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</si>
  <si>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</si>
  <si>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</si>
  <si>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</si>
  <si>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</si>
  <si>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</si>
  <si>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</si>
  <si>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</si>
  <si>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</si>
  <si>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</si>
  <si>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</si>
  <si>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</si>
  <si>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</si>
  <si>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</si>
  <si>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</si>
  <si>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</si>
  <si>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</si>
  <si>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</si>
  <si>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</si>
  <si>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</si>
  <si>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</si>
  <si>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</si>
  <si>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</si>
  <si>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</si>
  <si>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</si>
  <si>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</si>
  <si>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</si>
  <si>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</si>
  <si>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</si>
  <si>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</si>
  <si>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</si>
  <si>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</si>
  <si>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</si>
  <si>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</si>
  <si>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</si>
  <si>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</si>
  <si>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</si>
  <si>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</si>
  <si>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</si>
  <si>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</si>
  <si>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</si>
  <si>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</si>
  <si>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</si>
  <si>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</si>
  <si>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</si>
  <si>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</si>
  <si>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</si>
  <si>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</si>
  <si>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</si>
  <si>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</si>
  <si>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</si>
  <si>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</si>
  <si>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</si>
  <si>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</si>
  <si>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</si>
  <si>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</si>
  <si>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</si>
  <si>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</si>
  <si>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</si>
  <si>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</si>
  <si>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</si>
  <si>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</si>
  <si>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</si>
  <si>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</si>
  <si>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</si>
  <si>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</si>
  <si>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</si>
  <si>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</si>
  <si>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</si>
  <si>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</si>
  <si>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</si>
  <si>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</si>
  <si>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</si>
  <si>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</si>
  <si>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</si>
  <si>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</si>
  <si>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</si>
  <si>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</si>
  <si>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</si>
  <si>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</si>
  <si>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</si>
  <si>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</si>
  <si>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</si>
  <si>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</si>
  <si>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</si>
  <si>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</si>
  <si>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</si>
  <si>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</si>
  <si>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</si>
  <si>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</si>
  <si>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</si>
  <si>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</si>
  <si>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</si>
  <si>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</si>
  <si>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</si>
  <si>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</si>
  <si>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</si>
  <si>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</si>
  <si>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</si>
  <si>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</si>
  <si>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</si>
  <si>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</si>
  <si>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</si>
  <si>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</si>
  <si>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</si>
  <si>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</si>
  <si>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</si>
  <si>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</si>
  <si>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</si>
  <si>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</si>
  <si>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</si>
  <si>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</si>
  <si>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</si>
  <si>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</si>
  <si>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</si>
  <si>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</si>
  <si>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</si>
  <si>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</si>
  <si>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</si>
  <si>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</si>
  <si>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</si>
  <si>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</si>
  <si>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</si>
  <si>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</si>
  <si>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</si>
  <si>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</si>
  <si>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</si>
  <si>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</si>
  <si>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</si>
  <si>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</si>
  <si>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</si>
  <si>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</si>
  <si>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</si>
  <si>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</si>
  <si>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</si>
  <si>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</si>
  <si>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</si>
  <si>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</si>
  <si>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</si>
  <si>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</si>
  <si>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</si>
  <si>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</si>
  <si>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</si>
  <si>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</si>
  <si>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</si>
  <si>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</si>
  <si>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</si>
  <si>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</si>
  <si>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</si>
  <si>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</si>
  <si>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</si>
  <si>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</si>
  <si>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</si>
  <si>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</si>
  <si>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</si>
  <si>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</si>
  <si>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</si>
  <si>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</si>
  <si>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</si>
  <si>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</si>
  <si>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</si>
  <si>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</si>
  <si>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</si>
  <si>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</si>
  <si>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</si>
  <si>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</si>
  <si>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</si>
  <si>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</si>
  <si>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</si>
  <si>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</si>
  <si>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</si>
  <si>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</si>
  <si>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</si>
  <si>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</si>
  <si>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</si>
  <si>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</si>
  <si>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</si>
  <si>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</si>
  <si>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</si>
  <si>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</si>
  <si>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</si>
  <si>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</si>
  <si>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</si>
  <si>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</si>
  <si>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</si>
  <si>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</si>
  <si>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</si>
  <si>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</si>
  <si>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</si>
  <si>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</si>
  <si>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</si>
  <si>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</si>
  <si>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</si>
  <si>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</si>
  <si>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</si>
  <si>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</si>
  <si>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</si>
  <si>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</si>
  <si>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</si>
  <si>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</si>
  <si>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</si>
  <si>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</si>
  <si>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</si>
  <si>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</si>
  <si>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</si>
  <si>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</si>
  <si>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</si>
  <si>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</si>
  <si>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</si>
  <si>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</si>
  <si>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</si>
  <si>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</si>
  <si>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</si>
  <si>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</si>
  <si>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</si>
  <si>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</si>
  <si>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</si>
  <si>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</si>
  <si>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</si>
  <si>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</si>
  <si>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</si>
  <si>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</si>
  <si>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</si>
  <si>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</si>
  <si>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</si>
  <si>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</si>
  <si>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</si>
  <si>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</si>
  <si>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</si>
  <si>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</si>
  <si>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</si>
  <si>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</si>
  <si>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</si>
  <si>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</si>
  <si>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</si>
  <si>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</si>
  <si>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</si>
  <si>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</si>
  <si>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</si>
  <si>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</si>
  <si>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</si>
  <si>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</si>
  <si>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</si>
  <si>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</si>
  <si>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</si>
  <si>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</si>
  <si>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</si>
  <si>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</si>
  <si>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</si>
  <si>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</si>
  <si>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</si>
  <si>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</si>
  <si>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</si>
  <si>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</si>
  <si>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</si>
  <si>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</si>
  <si>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</si>
  <si>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</si>
  <si>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</si>
  <si>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</si>
  <si>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</si>
  <si>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</si>
  <si>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</si>
  <si>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</si>
  <si>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</si>
  <si>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</si>
  <si>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</si>
  <si>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</si>
  <si>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</si>
  <si>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</si>
  <si>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</si>
  <si>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</si>
  <si>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</si>
  <si>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</si>
  <si>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</si>
  <si>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</si>
  <si>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</si>
  <si>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</si>
  <si>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</si>
  <si>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</si>
  <si>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</si>
  <si>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</si>
  <si>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</si>
  <si>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</si>
  <si>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</si>
  <si>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</si>
  <si>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</si>
  <si>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</si>
  <si>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</si>
  <si>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</si>
  <si>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</si>
  <si>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</si>
  <si>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</si>
  <si>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</si>
  <si>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</si>
  <si>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</si>
  <si>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</si>
  <si>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</si>
  <si>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</si>
  <si>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</si>
  <si>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</si>
  <si>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</si>
  <si>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</si>
  <si>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</si>
  <si>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</si>
  <si>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</si>
  <si>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</si>
  <si>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</si>
  <si>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</si>
  <si>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</si>
  <si>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</si>
  <si>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</si>
  <si>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</si>
  <si>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</si>
  <si>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</si>
  <si>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</si>
  <si>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</si>
  <si>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</si>
  <si>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</si>
  <si>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</si>
  <si>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</si>
  <si>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</si>
  <si>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</si>
  <si>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</si>
  <si>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</si>
  <si>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</si>
  <si>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</si>
  <si>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</si>
  <si>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</si>
  <si>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</si>
  <si>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</si>
  <si>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</si>
  <si>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</si>
  <si>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</si>
  <si>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</si>
  <si>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</si>
  <si>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</si>
  <si>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</si>
  <si>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</si>
  <si>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</si>
  <si>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</si>
  <si>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</si>
  <si>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</si>
  <si>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</si>
  <si>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</si>
  <si>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</si>
  <si>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</si>
  <si>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</si>
  <si>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</si>
  <si>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</si>
  <si>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</si>
  <si>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</si>
  <si>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</si>
  <si>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</si>
  <si>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</si>
  <si>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</si>
  <si>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</si>
  <si>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</si>
  <si>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</si>
  <si>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</si>
  <si>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</si>
  <si>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</si>
  <si>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</si>
  <si>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</si>
  <si>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</si>
  <si>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</si>
  <si>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</si>
  <si>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</si>
  <si>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</si>
  <si>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</si>
  <si>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</si>
  <si>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</si>
  <si>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</si>
  <si>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</si>
  <si>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</si>
  <si>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</si>
  <si>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</si>
  <si>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</si>
  <si>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</si>
  <si>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</si>
  <si>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</si>
  <si>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</si>
  <si>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</si>
  <si>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</si>
  <si>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</si>
  <si>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</si>
  <si>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</si>
  <si>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</si>
  <si>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</si>
  <si>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</si>
  <si>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</si>
  <si>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</si>
  <si>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</si>
  <si>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</si>
  <si>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</si>
  <si>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</si>
  <si>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</si>
  <si>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</si>
  <si>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</si>
  <si>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</si>
  <si>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</si>
  <si>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</si>
  <si>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</si>
  <si>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</si>
  <si>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</si>
  <si>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</si>
  <si>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</si>
  <si>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</si>
  <si>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</si>
  <si>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</si>
  <si>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</si>
  <si>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</si>
  <si>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</si>
  <si>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</si>
  <si>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</si>
  <si>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</si>
  <si>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</si>
  <si>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</si>
  <si>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</si>
  <si>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</si>
  <si>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</si>
  <si>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</si>
  <si>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</si>
  <si>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</si>
  <si>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</si>
  <si>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</si>
  <si>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</si>
  <si>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</si>
  <si>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</si>
  <si>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</si>
  <si>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</si>
  <si>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</si>
  <si>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</si>
  <si>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</si>
  <si>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</si>
  <si>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</si>
  <si>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</si>
  <si>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</si>
  <si>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</si>
  <si>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</si>
  <si>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</si>
  <si>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</si>
  <si>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</si>
  <si>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</si>
  <si>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</si>
  <si>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</si>
  <si>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</si>
  <si>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</si>
  <si>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</si>
  <si>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</si>
  <si>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</si>
  <si>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</si>
  <si>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</si>
  <si>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</si>
  <si>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</si>
  <si>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</si>
  <si>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</si>
  <si>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</si>
  <si>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</si>
  <si>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</si>
  <si>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</si>
  <si>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</si>
  <si>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</si>
  <si>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</si>
  <si>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</si>
  <si>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</si>
  <si>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</si>
  <si>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</si>
  <si>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</si>
  <si>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</si>
  <si>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</si>
  <si>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</si>
  <si>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</si>
  <si>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</si>
  <si>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</si>
  <si>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</si>
  <si>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</si>
  <si>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</si>
  <si>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</si>
  <si>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</si>
  <si>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</si>
  <si>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</si>
  <si>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</si>
  <si>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</si>
  <si>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</si>
  <si>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</si>
  <si>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</si>
  <si>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</si>
  <si>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</si>
  <si>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</si>
  <si>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</si>
  <si>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</si>
  <si>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</si>
  <si>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</si>
  <si>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</si>
  <si>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</si>
  <si>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</si>
  <si>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</si>
  <si>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</si>
  <si>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</si>
  <si>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</si>
  <si>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</si>
  <si>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</si>
  <si>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</si>
  <si>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</si>
  <si>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</si>
  <si>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</si>
  <si>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</si>
  <si>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</si>
  <si>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</si>
  <si>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</si>
  <si>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</si>
  <si>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</si>
  <si>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</si>
  <si>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</si>
  <si>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</si>
  <si>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</si>
  <si>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</si>
  <si>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</si>
  <si>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</si>
  <si>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</si>
  <si>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</si>
  <si>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</si>
  <si>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</si>
  <si>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</si>
  <si>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</si>
  <si>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</si>
  <si>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</si>
  <si>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</si>
  <si>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</si>
  <si>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</si>
  <si>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</si>
  <si>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</si>
  <si>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</si>
  <si>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</si>
  <si>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</si>
  <si>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</si>
  <si>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</si>
  <si>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</si>
  <si>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</si>
  <si>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</si>
  <si>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</si>
  <si>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</si>
  <si>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</si>
  <si>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</si>
  <si>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</si>
  <si>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</si>
  <si>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</si>
  <si>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</si>
  <si>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</si>
  <si>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</si>
  <si>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</si>
  <si>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</si>
  <si>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</si>
  <si>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</si>
  <si>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</si>
  <si>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</si>
  <si>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</si>
  <si>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</si>
  <si>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</si>
  <si>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</si>
  <si>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</si>
  <si>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</si>
  <si>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</si>
  <si>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</si>
  <si>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</si>
  <si>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</si>
  <si>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</si>
  <si>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</si>
  <si>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</si>
  <si>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</si>
  <si>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</si>
  <si>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</si>
  <si>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</si>
  <si>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</si>
  <si>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</si>
  <si>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</si>
  <si>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</si>
  <si>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</si>
  <si>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</si>
  <si>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</si>
  <si>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</si>
  <si>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</si>
  <si>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</si>
  <si>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</si>
  <si>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</si>
  <si>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</si>
  <si>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</si>
  <si>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</si>
  <si>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</si>
  <si>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</si>
  <si>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</si>
  <si>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</si>
  <si>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</si>
  <si>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</si>
  <si>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</si>
  <si>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</si>
  <si>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</si>
  <si>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</si>
  <si>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</si>
  <si>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</si>
  <si>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</si>
  <si>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</si>
  <si>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</si>
  <si>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</si>
  <si>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</si>
  <si>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</si>
  <si>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</si>
  <si>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</si>
  <si>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</si>
  <si>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</si>
  <si>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</si>
  <si>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</si>
  <si>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</si>
  <si>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</si>
  <si>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</si>
  <si>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</si>
  <si>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</si>
  <si>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</si>
  <si>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</si>
  <si>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</si>
  <si>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</si>
  <si>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</si>
  <si>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</si>
  <si>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</si>
  <si>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</si>
  <si>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</si>
  <si>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</si>
  <si>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</si>
  <si>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</si>
  <si>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</si>
  <si>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</si>
  <si>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</si>
  <si>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</si>
  <si>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</si>
  <si>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</si>
  <si>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</si>
  <si>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</si>
  <si>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</si>
  <si>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</si>
  <si>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</si>
  <si>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</si>
  <si>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</si>
  <si>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</si>
  <si>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</si>
  <si>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</si>
  <si>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</si>
  <si>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</si>
  <si>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</si>
  <si>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</si>
  <si>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</si>
  <si>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</si>
  <si>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</si>
  <si>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</si>
  <si>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</si>
  <si>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</si>
  <si>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</si>
  <si>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</si>
  <si>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</si>
  <si>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</si>
  <si>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</si>
  <si>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</si>
  <si>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</si>
  <si>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</si>
  <si>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</si>
  <si>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</si>
  <si>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</si>
  <si>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</si>
  <si>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</si>
  <si>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</si>
  <si>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</si>
  <si>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</si>
  <si>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</si>
  <si>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</si>
  <si>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</si>
  <si>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</si>
  <si>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</si>
  <si>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</si>
  <si>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</si>
  <si>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</si>
  <si>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</si>
  <si>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</si>
  <si>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</si>
  <si>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</si>
  <si>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</si>
  <si>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</si>
  <si>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</si>
  <si>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</si>
  <si>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</si>
  <si>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</si>
  <si>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</si>
  <si>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</si>
  <si>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</si>
  <si>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</si>
  <si>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</si>
  <si>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</si>
  <si>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</si>
  <si>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</si>
  <si>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</si>
  <si>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</si>
  <si>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</si>
  <si>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</si>
  <si>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</si>
  <si>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</si>
  <si>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</si>
  <si>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</si>
  <si>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</si>
  <si>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</si>
  <si>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</si>
  <si>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</si>
  <si>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</si>
  <si>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</si>
  <si>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</si>
  <si>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</si>
  <si>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</si>
  <si>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</si>
  <si>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</si>
  <si>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</si>
  <si>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</si>
  <si>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</si>
  <si>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</si>
  <si>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</si>
  <si>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</si>
  <si>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</si>
  <si>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</si>
  <si>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</si>
  <si>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</si>
  <si>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</si>
  <si>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</si>
  <si>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</si>
  <si>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</si>
  <si>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</si>
  <si>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</si>
  <si>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</si>
  <si>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</si>
  <si>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</si>
  <si>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</si>
  <si>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</si>
  <si>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</si>
  <si>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</si>
  <si>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</si>
  <si>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</si>
  <si>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</si>
  <si>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</si>
  <si>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</si>
  <si>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</si>
  <si>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</si>
  <si>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</si>
  <si>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</si>
  <si>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</si>
  <si>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</si>
  <si>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</si>
  <si>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</si>
  <si>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</si>
  <si>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</si>
  <si>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</si>
  <si>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</si>
  <si>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</si>
  <si>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</si>
  <si>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</si>
  <si>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</si>
  <si>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</si>
  <si>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</si>
  <si>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</si>
  <si>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</si>
  <si>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</si>
  <si>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</si>
  <si>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</si>
  <si>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</si>
  <si>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</si>
  <si>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</si>
  <si>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</si>
  <si>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</si>
  <si>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</si>
  <si>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</si>
  <si>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</si>
  <si>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</si>
  <si>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</si>
  <si>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</si>
  <si>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</si>
  <si>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</si>
  <si>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</si>
  <si>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</si>
  <si>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</si>
  <si>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</si>
  <si>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</si>
  <si>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</si>
  <si>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</si>
  <si>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</si>
  <si>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</si>
  <si>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</si>
  <si>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</si>
  <si>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</si>
  <si>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</si>
  <si>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</si>
  <si>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</si>
  <si>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</si>
  <si>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</si>
  <si>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</si>
  <si>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</si>
  <si>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</si>
  <si>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</si>
  <si>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</si>
  <si>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</si>
  <si>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</si>
  <si>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</si>
  <si>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</si>
  <si>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</si>
  <si>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</si>
  <si>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</si>
  <si>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</si>
  <si>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</si>
  <si>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</si>
  <si>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</si>
  <si>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</si>
  <si>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</si>
  <si>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</si>
  <si>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</si>
  <si>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</si>
  <si>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</si>
  <si>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</si>
  <si>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</si>
  <si>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</si>
  <si>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</si>
  <si>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</si>
  <si>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</si>
  <si>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</si>
  <si>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</si>
  <si>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</si>
  <si>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</si>
  <si>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</si>
  <si>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</si>
  <si>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</si>
  <si>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</si>
  <si>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</si>
  <si>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</si>
  <si>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</si>
  <si>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</si>
  <si>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</si>
  <si>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</si>
  <si>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</si>
  <si>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</si>
  <si>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</si>
  <si>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</si>
  <si>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</si>
  <si>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</si>
  <si>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</si>
  <si>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</si>
  <si>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</si>
  <si>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</si>
  <si>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</si>
  <si>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</si>
  <si>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</si>
  <si>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</si>
  <si>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</si>
  <si>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</si>
  <si>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</si>
  <si>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</si>
  <si>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</si>
  <si>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</si>
  <si>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</si>
  <si>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</si>
  <si>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</si>
  <si>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</si>
  <si>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</si>
  <si>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</si>
  <si>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</si>
  <si>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</si>
  <si>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</si>
  <si>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</si>
  <si>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</si>
  <si>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</si>
  <si>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</si>
  <si>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</si>
  <si>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</si>
  <si>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</si>
  <si>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</si>
  <si>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</si>
  <si>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</si>
  <si>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</si>
  <si>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</si>
  <si>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</si>
  <si>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</si>
  <si>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</si>
  <si>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</si>
  <si>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</si>
  <si>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</si>
  <si>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</si>
  <si>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</si>
  <si>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</si>
  <si>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</si>
  <si>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</si>
  <si>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</si>
  <si>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</si>
  <si>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</si>
  <si>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</si>
  <si>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</si>
  <si>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</si>
  <si>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</si>
  <si>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</si>
  <si>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</si>
  <si>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</si>
  <si>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</si>
  <si>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</si>
  <si>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</si>
  <si>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</si>
  <si>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</si>
  <si>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</si>
  <si>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</si>
  <si>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</si>
  <si>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</si>
  <si>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</si>
  <si>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</si>
  <si>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</si>
  <si>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</si>
  <si>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</si>
  <si>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</si>
  <si>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</si>
  <si>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</si>
  <si>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</si>
  <si>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</si>
  <si>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</si>
  <si>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</si>
  <si>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</si>
  <si>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</si>
  <si>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</si>
  <si>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</si>
  <si>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</si>
  <si>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</si>
  <si>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</si>
  <si>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</si>
  <si>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</si>
  <si>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</si>
  <si>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</si>
  <si>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</si>
  <si>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</si>
  <si>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</si>
  <si>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</si>
  <si>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</si>
  <si>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</si>
  <si>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</si>
  <si>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</si>
  <si>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</si>
  <si>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</si>
  <si>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</si>
  <si>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</si>
  <si>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</si>
  <si>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</si>
  <si>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</si>
  <si>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</si>
  <si>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</si>
  <si>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</si>
  <si>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</si>
  <si>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</si>
  <si>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</si>
  <si>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</si>
  <si>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</si>
  <si>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</si>
  <si>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</si>
  <si>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</si>
  <si>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</si>
  <si>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</si>
  <si>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</si>
  <si>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</si>
  <si>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</si>
  <si>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</si>
  <si>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</si>
  <si>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</si>
  <si>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</si>
  <si>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</si>
  <si>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</si>
  <si>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</si>
  <si>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</si>
  <si>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</si>
  <si>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</si>
  <si>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</si>
  <si>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</si>
  <si>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</si>
  <si>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</si>
  <si>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</si>
  <si>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</si>
  <si>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</si>
  <si>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</si>
  <si>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</si>
  <si>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</si>
  <si>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</si>
  <si>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</si>
  <si>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</si>
  <si>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</si>
  <si>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</si>
  <si>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</si>
  <si>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</si>
  <si>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</si>
  <si>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</si>
  <si>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</si>
  <si>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</si>
  <si>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</si>
  <si>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</si>
  <si>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</si>
  <si>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</si>
  <si>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</si>
  <si>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</si>
  <si>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</si>
  <si>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</si>
  <si>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</si>
  <si>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</si>
  <si>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</si>
  <si>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</si>
  <si>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</si>
  <si>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</si>
  <si>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</si>
  <si>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</si>
  <si>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</si>
  <si>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</si>
  <si>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</si>
  <si>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</si>
  <si>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</si>
  <si>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</si>
  <si>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</si>
  <si>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</si>
  <si>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</si>
  <si>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</si>
  <si>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</si>
  <si>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</si>
  <si>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</si>
  <si>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</si>
  <si>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</si>
  <si>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</si>
  <si>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</si>
  <si>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</si>
  <si>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</si>
  <si>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</si>
  <si>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</si>
  <si>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</si>
  <si>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</si>
  <si>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</si>
  <si>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</si>
  <si>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</si>
  <si>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</si>
  <si>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</si>
  <si>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</si>
  <si>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</si>
  <si>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</si>
  <si>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</si>
  <si>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</si>
  <si>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</si>
  <si>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</si>
  <si>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</si>
  <si>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</si>
  <si>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</si>
  <si>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</si>
  <si>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</si>
  <si>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</si>
  <si>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</si>
  <si>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</si>
  <si>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</si>
  <si>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</si>
  <si>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</si>
  <si>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</si>
  <si>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</si>
  <si>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</si>
  <si>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</si>
  <si>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</si>
  <si>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</si>
  <si>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</si>
  <si>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</si>
  <si>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</si>
  <si>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</si>
  <si>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</si>
  <si>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</si>
  <si>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</si>
  <si>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</si>
  <si>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</si>
  <si>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</si>
  <si>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</si>
  <si>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</si>
  <si>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</si>
  <si>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</si>
  <si>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</si>
  <si>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</si>
  <si>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</si>
  <si>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</si>
  <si>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</si>
  <si>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</si>
  <si>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</si>
  <si>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</si>
  <si>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</si>
  <si>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</si>
  <si>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</si>
  <si>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</si>
  <si>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</si>
  <si>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</si>
  <si>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</si>
  <si>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</si>
  <si>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</si>
  <si>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</si>
  <si>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</si>
  <si>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</si>
  <si>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</si>
  <si>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</si>
  <si>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</si>
  <si>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</si>
  <si>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</si>
  <si>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</si>
  <si>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</si>
  <si>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</si>
  <si>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</si>
  <si>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</si>
  <si>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</si>
  <si>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</si>
  <si>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</si>
  <si>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</si>
  <si>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</si>
  <si>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</si>
  <si>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</si>
  <si>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</si>
  <si>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</si>
  <si>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</si>
  <si>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</si>
  <si>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</si>
  <si>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</si>
  <si>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</si>
  <si>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</si>
  <si>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</si>
  <si>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</si>
  <si>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</si>
  <si>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</si>
  <si>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</si>
  <si>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</si>
  <si>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</si>
  <si>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</si>
  <si>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</si>
  <si>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</si>
  <si>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</si>
  <si>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</si>
  <si>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</si>
  <si>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</si>
  <si>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</si>
  <si>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</si>
  <si>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</si>
  <si>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</si>
  <si>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</si>
  <si>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</si>
  <si>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</si>
  <si>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</si>
  <si>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</si>
  <si>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</si>
  <si>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</si>
  <si>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</si>
  <si>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</si>
  <si>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</si>
  <si>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</si>
  <si>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</si>
  <si>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</si>
  <si>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</si>
  <si>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</si>
  <si>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</si>
  <si>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</si>
  <si>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</si>
  <si>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</si>
  <si>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</si>
  <si>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</si>
  <si>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</si>
  <si>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</si>
  <si>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</si>
  <si>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</si>
  <si>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</si>
  <si>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</si>
  <si>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</si>
  <si>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</si>
  <si>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</si>
  <si>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</si>
  <si>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</si>
  <si>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</si>
  <si>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</si>
  <si>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</si>
  <si>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</si>
  <si>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</si>
  <si>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</si>
  <si>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</si>
  <si>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</si>
  <si>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</si>
  <si>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</si>
  <si>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</si>
  <si>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</si>
  <si>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</si>
  <si>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</si>
  <si>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</si>
  <si>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</si>
  <si>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</si>
  <si>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</si>
  <si>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</si>
  <si>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</si>
  <si>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</si>
  <si>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</si>
  <si>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</si>
  <si>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</si>
  <si>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</si>
  <si>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</si>
  <si>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</si>
  <si>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</si>
  <si>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</si>
  <si>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</si>
  <si>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</si>
  <si>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</si>
  <si>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</si>
  <si>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</si>
  <si>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</si>
  <si>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</si>
  <si>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</si>
  <si>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</si>
  <si>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</si>
  <si>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</si>
  <si>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</si>
  <si>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</si>
  <si>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</si>
  <si>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</si>
  <si>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</si>
  <si>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</si>
  <si>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</si>
  <si>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</si>
  <si>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</si>
  <si>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</si>
  <si>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</si>
  <si>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</si>
  <si>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</si>
  <si>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</si>
  <si>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</si>
  <si>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</si>
  <si>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</si>
  <si>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</si>
  <si>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</si>
  <si>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</si>
  <si>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</si>
  <si>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</si>
  <si>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</si>
  <si>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</si>
  <si>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</si>
  <si>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</si>
  <si>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</si>
  <si>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</si>
  <si>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</si>
  <si>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</si>
  <si>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</si>
  <si>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</si>
  <si>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</si>
  <si>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</si>
  <si>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</si>
  <si>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</si>
  <si>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</si>
  <si>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</si>
  <si>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</si>
  <si>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</si>
  <si>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</si>
  <si>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</si>
  <si>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</si>
  <si>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</si>
  <si>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</si>
  <si>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</si>
  <si>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</si>
  <si>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</si>
  <si>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</si>
  <si>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</si>
  <si>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</si>
  <si>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</si>
  <si>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</si>
  <si>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</si>
  <si>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</si>
  <si>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</si>
  <si>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</si>
  <si>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</si>
  <si>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</si>
  <si>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</si>
  <si>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</si>
  <si>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</si>
  <si>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</si>
  <si>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</si>
  <si>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</si>
  <si>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</si>
  <si>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</si>
  <si>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</si>
  <si>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</si>
  <si>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</si>
  <si>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</si>
  <si>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</si>
  <si>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</si>
  <si>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</si>
  <si>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</si>
  <si>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</si>
  <si>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</si>
  <si>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</si>
  <si>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</si>
  <si>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</si>
  <si>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</si>
  <si>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</si>
  <si>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</si>
  <si>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</si>
  <si>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</si>
  <si>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</si>
  <si>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</si>
  <si>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</si>
  <si>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</si>
  <si>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</si>
  <si>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</si>
  <si>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</si>
  <si>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</si>
  <si>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</si>
  <si>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</si>
  <si>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</si>
  <si>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</si>
  <si>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</si>
  <si>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</si>
  <si>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</si>
  <si>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</si>
  <si>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</si>
  <si>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</si>
  <si>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</si>
  <si>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</si>
  <si>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</si>
  <si>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</si>
  <si>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</si>
  <si>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</si>
  <si>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</si>
  <si>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</si>
  <si>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</si>
  <si>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</si>
  <si>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</si>
  <si>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</si>
  <si>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</si>
  <si>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</si>
  <si>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</si>
  <si>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</si>
  <si>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</si>
  <si>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</si>
  <si>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</si>
  <si>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</si>
  <si>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</si>
  <si>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</si>
  <si>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</si>
  <si>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</si>
  <si>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</si>
  <si>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</si>
  <si>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</si>
  <si>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</si>
  <si>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</si>
  <si>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</si>
  <si>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</si>
  <si>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</si>
  <si>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</si>
  <si>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</si>
  <si>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</si>
  <si>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</si>
  <si>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</si>
  <si>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</si>
  <si>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</si>
  <si>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</si>
  <si>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</si>
  <si>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</si>
  <si>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</si>
  <si>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</si>
  <si>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</si>
  <si>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</si>
  <si>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</si>
  <si>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</si>
  <si>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</si>
  <si>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</si>
  <si>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</si>
  <si>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</si>
  <si>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</si>
  <si>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</si>
  <si>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</si>
  <si>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</si>
  <si>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</si>
  <si>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</si>
  <si>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</si>
  <si>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</si>
  <si>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</si>
  <si>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</si>
  <si>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</si>
  <si>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</si>
  <si>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</si>
  <si>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</si>
  <si>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</si>
  <si>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</si>
  <si>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</si>
  <si>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</si>
  <si>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</si>
  <si>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</si>
  <si>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</si>
  <si>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</si>
  <si>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</si>
  <si>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</si>
  <si>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</si>
  <si>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</si>
  <si>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</si>
  <si>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</si>
  <si>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</si>
  <si>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</si>
  <si>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</si>
  <si>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</si>
  <si>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</si>
  <si>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</si>
  <si>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</si>
  <si>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</si>
  <si>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</si>
  <si>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</si>
  <si>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</si>
  <si>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</si>
  <si>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</si>
  <si>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</si>
  <si>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</si>
  <si>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</si>
  <si>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</si>
  <si>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</si>
  <si>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</si>
  <si>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</si>
  <si>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</si>
  <si>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</si>
  <si>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</si>
  <si>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</si>
  <si>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</si>
  <si>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</si>
  <si>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</si>
  <si>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</si>
  <si>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</si>
  <si>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</si>
  <si>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</si>
  <si>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</si>
  <si>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</si>
  <si>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</si>
  <si>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</si>
  <si>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</si>
  <si>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</si>
  <si>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</si>
  <si>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</si>
  <si>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</si>
  <si>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</si>
  <si>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</si>
  <si>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</si>
  <si>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</si>
  <si>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</si>
  <si>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</si>
  <si>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</si>
  <si>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</si>
  <si>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</si>
  <si>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</si>
  <si>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</si>
  <si>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</si>
  <si>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</si>
  <si>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</si>
  <si>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</si>
  <si>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</si>
  <si>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</si>
  <si>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</si>
  <si>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</si>
  <si>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</si>
  <si>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</si>
  <si>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</si>
  <si>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</si>
  <si>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</si>
  <si>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</si>
  <si>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</si>
  <si>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</si>
  <si>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</si>
  <si>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</si>
  <si>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</si>
  <si>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</si>
  <si>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</si>
  <si>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</si>
  <si>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</si>
  <si>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</si>
  <si>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</si>
  <si>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</si>
  <si>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</si>
  <si>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</si>
  <si>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</si>
  <si>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</si>
  <si>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</si>
  <si>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</si>
  <si>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</si>
  <si>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</si>
  <si>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</si>
  <si>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</si>
  <si>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</si>
  <si>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</si>
  <si>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</si>
  <si>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</si>
  <si>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</si>
  <si>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</si>
  <si>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</si>
  <si>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</si>
  <si>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</si>
  <si>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</si>
  <si>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</si>
  <si>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</si>
  <si>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</si>
  <si>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</si>
  <si>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</si>
  <si>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</si>
  <si>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</si>
  <si>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</si>
  <si>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</si>
  <si>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</si>
  <si>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</si>
  <si>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</si>
  <si>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</si>
  <si>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</si>
  <si>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</si>
  <si>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</si>
  <si>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</si>
  <si>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</si>
  <si>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</si>
  <si>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</si>
  <si>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</si>
  <si>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</si>
  <si>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</si>
  <si>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</si>
  <si>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</si>
  <si>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</si>
  <si>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</si>
  <si>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</si>
  <si>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</si>
  <si>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</si>
  <si>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</si>
  <si>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</si>
  <si>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</si>
  <si>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</si>
  <si>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</si>
  <si>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</si>
  <si>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</si>
  <si>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</si>
  <si>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</si>
  <si>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</si>
  <si>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</si>
  <si>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</si>
  <si>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</si>
  <si>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</si>
  <si>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</si>
  <si>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</si>
  <si>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</si>
  <si>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</si>
  <si>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</si>
  <si>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</si>
  <si>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</si>
  <si>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</si>
  <si>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</si>
  <si>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</si>
  <si>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</si>
  <si>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</si>
  <si>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</si>
  <si>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</si>
  <si>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</si>
  <si>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</si>
  <si>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</si>
  <si>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</si>
  <si>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</si>
  <si>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</si>
  <si>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</si>
  <si>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</si>
  <si>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</si>
  <si>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</si>
  <si>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</si>
  <si>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</si>
  <si>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</si>
  <si>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</si>
  <si>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</si>
  <si>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</si>
  <si>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</si>
  <si>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</si>
  <si>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</si>
  <si>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</si>
  <si>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</si>
  <si>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</si>
  <si>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</si>
  <si>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</si>
  <si>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</si>
  <si>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</si>
  <si>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</si>
  <si>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</si>
  <si>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</si>
  <si>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</si>
  <si>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</si>
  <si>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</si>
  <si>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</si>
  <si>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</si>
  <si>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</si>
  <si>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</si>
  <si>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</si>
  <si>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</si>
  <si>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</si>
  <si>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</si>
  <si>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</si>
  <si>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</si>
  <si>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</si>
  <si>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</si>
  <si>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</si>
  <si>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</si>
  <si>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</si>
  <si>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</si>
  <si>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</si>
  <si>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</si>
  <si>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</si>
  <si>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</si>
  <si>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</si>
  <si>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</si>
  <si>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</si>
  <si>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</si>
  <si>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</si>
  <si>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</si>
  <si>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</si>
  <si>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</si>
  <si>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</si>
  <si>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</si>
  <si>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</si>
  <si>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</si>
  <si>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</si>
  <si>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</si>
  <si>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</si>
  <si>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</si>
  <si>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</si>
  <si>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</si>
  <si>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</si>
  <si>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</si>
  <si>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</si>
  <si>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</si>
  <si>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</si>
  <si>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</si>
  <si>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</si>
  <si>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</si>
  <si>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</si>
  <si>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</si>
  <si>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</si>
  <si>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</si>
  <si>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</si>
  <si>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</si>
  <si>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</si>
  <si>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</si>
  <si>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</si>
  <si>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</si>
  <si>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</si>
  <si>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</si>
  <si>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</si>
  <si>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</si>
  <si>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</si>
  <si>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</si>
  <si>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</si>
  <si>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</si>
  <si>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</si>
  <si>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</si>
  <si>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</si>
  <si>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</si>
  <si>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</si>
  <si>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</si>
  <si>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</si>
  <si>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</si>
  <si>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</si>
  <si>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</si>
  <si>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</si>
  <si>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</si>
  <si>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</si>
  <si>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</si>
  <si>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</si>
  <si>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</si>
  <si>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</si>
  <si>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</si>
  <si>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</si>
  <si>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</si>
  <si>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</si>
  <si>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</si>
  <si>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</si>
  <si>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</si>
  <si>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</si>
  <si>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</si>
  <si>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</si>
  <si>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</si>
  <si>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</si>
  <si>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</si>
  <si>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</si>
  <si>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</si>
  <si>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</si>
  <si>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</si>
  <si>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</si>
  <si>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</si>
  <si>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</si>
  <si>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</si>
  <si>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</si>
  <si>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</si>
  <si>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</si>
  <si>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</si>
  <si>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</si>
  <si>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</si>
  <si>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</si>
  <si>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</si>
  <si>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</si>
  <si>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</si>
  <si>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</si>
  <si>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</si>
  <si>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</si>
  <si>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</si>
  <si>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</si>
  <si>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</si>
  <si>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</si>
  <si>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</si>
  <si>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</si>
  <si>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</si>
  <si>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</si>
  <si>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</si>
  <si>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</si>
  <si>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</si>
  <si>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</si>
  <si>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</si>
  <si>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</si>
  <si>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</si>
  <si>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</si>
  <si>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</si>
  <si>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</si>
  <si>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</si>
  <si>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</si>
  <si>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</si>
  <si>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</si>
  <si>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</si>
  <si>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</si>
  <si>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</si>
  <si>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</si>
  <si>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</si>
  <si>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</si>
  <si>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</si>
  <si>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</si>
  <si>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</si>
  <si>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</si>
  <si>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</si>
  <si>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</si>
  <si>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</si>
  <si>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</si>
  <si>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</si>
  <si>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</si>
  <si>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</si>
  <si>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</si>
  <si>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</si>
  <si>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</si>
  <si>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</si>
  <si>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</si>
  <si>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</si>
  <si>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</si>
  <si>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</si>
  <si>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</si>
  <si>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</si>
  <si>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</si>
  <si>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</si>
  <si>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</si>
  <si>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</si>
  <si>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</si>
  <si>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</si>
  <si>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</si>
  <si>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</si>
  <si>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</si>
  <si>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</si>
  <si>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</si>
  <si>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</si>
  <si>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</si>
  <si>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</si>
  <si>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</si>
  <si>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</si>
  <si>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</si>
  <si>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</si>
  <si>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</si>
  <si>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</si>
  <si>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</si>
  <si>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</si>
  <si>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</si>
  <si>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</si>
  <si>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</si>
  <si>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</si>
  <si>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</si>
  <si>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</si>
  <si>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</si>
  <si>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</si>
  <si>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</si>
  <si>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</si>
  <si>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</si>
  <si>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</si>
  <si>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</si>
  <si>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</si>
  <si>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</si>
  <si>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</si>
  <si>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</si>
  <si>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</si>
  <si>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</si>
  <si>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</si>
  <si>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</si>
  <si>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</si>
  <si>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</si>
  <si>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</si>
  <si>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</si>
  <si>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</si>
  <si>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</si>
  <si>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</si>
  <si>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</si>
  <si>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</si>
  <si>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</si>
  <si>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</si>
  <si>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</si>
  <si>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</si>
  <si>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</si>
  <si>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</si>
  <si>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</si>
  <si>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</si>
  <si>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</si>
  <si>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</si>
  <si>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</si>
  <si>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</si>
  <si>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</si>
  <si>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</si>
  <si>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</si>
  <si>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</si>
  <si>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</si>
  <si>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</si>
  <si>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</si>
  <si>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</si>
  <si>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</si>
  <si>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</si>
  <si>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</si>
  <si>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</si>
  <si>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</si>
  <si>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</si>
  <si>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</si>
  <si>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</si>
  <si>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</si>
  <si>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</si>
  <si>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</si>
  <si>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</si>
  <si>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</si>
  <si>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</si>
  <si>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</si>
  <si>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</si>
  <si>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</si>
  <si>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</si>
  <si>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</si>
  <si>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</si>
  <si>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</si>
  <si>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</si>
  <si>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</si>
  <si>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</si>
  <si>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</si>
  <si>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</si>
  <si>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</si>
  <si>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</si>
  <si>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</si>
  <si>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</si>
  <si>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</si>
  <si>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</si>
  <si>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</si>
  <si>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</si>
  <si>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</si>
  <si>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</si>
  <si>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</si>
  <si>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</si>
  <si>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</si>
  <si>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</si>
  <si>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</si>
  <si>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</si>
  <si>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</si>
  <si>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</si>
  <si>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</si>
  <si>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</si>
  <si>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</si>
  <si>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</si>
  <si>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</si>
  <si>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</si>
  <si>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</si>
  <si>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</si>
  <si>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</si>
  <si>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</si>
  <si>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</si>
  <si>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</si>
  <si>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</si>
  <si>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</si>
  <si>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</si>
  <si>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</si>
  <si>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</si>
  <si>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</si>
  <si>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</si>
  <si>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</si>
  <si>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</si>
  <si>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</si>
  <si>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</si>
  <si>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</si>
  <si>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</si>
  <si>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</si>
  <si>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</si>
  <si>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</si>
  <si>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</si>
  <si>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</si>
  <si>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</si>
  <si>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</si>
  <si>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</si>
  <si>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</si>
  <si>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</si>
  <si>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</si>
  <si>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</si>
  <si>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</si>
  <si>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</si>
  <si>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</si>
  <si>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</si>
  <si>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</si>
  <si>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</si>
  <si>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</si>
  <si>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</si>
  <si>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</si>
  <si>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</si>
  <si>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</si>
  <si>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</si>
  <si>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</si>
  <si>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</si>
  <si>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</si>
  <si>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</si>
  <si>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</si>
  <si>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</si>
  <si>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</si>
  <si>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</si>
  <si>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</si>
  <si>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</si>
  <si>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</si>
  <si>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</si>
  <si>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</si>
  <si>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</si>
  <si>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</si>
  <si>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</si>
  <si>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</si>
  <si>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</si>
  <si>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</si>
  <si>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</si>
  <si>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</si>
  <si>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</si>
  <si>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</si>
  <si>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</si>
  <si>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</si>
  <si>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</si>
  <si>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</si>
  <si>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</si>
  <si>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</si>
  <si>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</si>
  <si>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</si>
  <si>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</si>
  <si>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</si>
  <si>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</si>
  <si>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</si>
  <si>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</si>
  <si>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</si>
  <si>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</si>
  <si>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</si>
  <si>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</si>
  <si>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</si>
  <si>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</si>
  <si>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</si>
  <si>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</si>
  <si>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</si>
  <si>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</si>
  <si>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</si>
  <si>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</si>
  <si>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</si>
  <si>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</si>
  <si>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</si>
  <si>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</si>
  <si>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</si>
  <si>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</si>
  <si>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</si>
  <si>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</si>
  <si>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</si>
  <si>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</si>
  <si>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</si>
  <si>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</si>
  <si>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</si>
  <si>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</si>
  <si>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</si>
  <si>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</si>
  <si>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</si>
  <si>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</si>
  <si>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</si>
  <si>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</si>
  <si>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</si>
  <si>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</si>
  <si>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</si>
  <si>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</si>
  <si>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</si>
  <si>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</si>
  <si>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</si>
  <si>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</si>
  <si>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</si>
  <si>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</si>
  <si>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</si>
  <si>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</si>
  <si>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</si>
  <si>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</si>
  <si>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</si>
  <si>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</si>
  <si>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</si>
  <si>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</si>
  <si>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</si>
  <si>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</si>
  <si>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</si>
  <si>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</si>
  <si>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</si>
  <si>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</si>
  <si>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</si>
  <si>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</si>
  <si>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</si>
  <si>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</si>
  <si>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</si>
  <si>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</si>
  <si>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</si>
  <si>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</si>
  <si>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</si>
  <si>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</si>
  <si>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</si>
  <si>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</si>
  <si>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</si>
  <si>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</si>
  <si>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</si>
  <si>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</si>
  <si>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</si>
  <si>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</si>
  <si>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</si>
  <si>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</si>
  <si>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</si>
  <si>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</si>
  <si>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</si>
  <si>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</si>
  <si>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</si>
  <si>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</si>
  <si>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</si>
  <si>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</si>
  <si>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</si>
  <si>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</si>
  <si>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</si>
  <si>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</si>
  <si>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</si>
  <si>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</si>
  <si>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</si>
  <si>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</si>
  <si>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</si>
  <si>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</si>
  <si>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</si>
  <si>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</si>
  <si>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</si>
  <si>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</si>
  <si>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</si>
  <si>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</si>
  <si>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</si>
  <si>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</si>
  <si>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</si>
  <si>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</si>
  <si>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</si>
  <si>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</si>
  <si>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</si>
  <si>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</si>
  <si>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</si>
  <si>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</si>
  <si>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</si>
  <si>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</si>
  <si>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</si>
  <si>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</si>
  <si>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</si>
  <si>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</si>
  <si>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</si>
  <si>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</si>
  <si>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</si>
  <si>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</si>
  <si>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</si>
  <si>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</si>
  <si>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</si>
  <si>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</si>
  <si>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</si>
  <si>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</si>
  <si>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</si>
  <si>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</si>
  <si>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</si>
  <si>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</si>
  <si>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</si>
  <si>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</si>
  <si>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</si>
  <si>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</si>
  <si>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</si>
  <si>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</si>
  <si>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</si>
  <si>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</si>
  <si>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</si>
  <si>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</si>
  <si>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</si>
  <si>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</si>
  <si>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</si>
  <si>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</si>
  <si>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</si>
  <si>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</si>
  <si>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</si>
  <si>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</si>
  <si>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</si>
  <si>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</si>
  <si>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</si>
  <si>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</si>
  <si>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</si>
  <si>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</si>
  <si>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</si>
  <si>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</si>
  <si>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</si>
  <si>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</si>
  <si>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</si>
  <si>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</si>
  <si>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</si>
  <si>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</si>
  <si>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</si>
  <si>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</si>
  <si>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</si>
  <si>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</si>
  <si>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</si>
  <si>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</si>
  <si>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</si>
  <si>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</si>
  <si>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</si>
  <si>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</si>
  <si>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</si>
  <si>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</si>
  <si>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</si>
  <si>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</si>
  <si>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</si>
  <si>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</si>
  <si>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</si>
  <si>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</si>
  <si>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</si>
  <si>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</si>
  <si>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</si>
  <si>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</si>
  <si>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</si>
  <si>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</si>
  <si>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</si>
  <si>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</si>
  <si>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</si>
  <si>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</si>
  <si>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</si>
  <si>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</si>
  <si>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</si>
  <si>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</si>
  <si>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</si>
  <si>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</si>
  <si>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</si>
  <si>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</si>
  <si>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</si>
  <si>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</si>
  <si>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</si>
  <si>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</si>
  <si>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</si>
  <si>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</si>
  <si>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</si>
  <si>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</si>
  <si>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</si>
  <si>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</si>
  <si>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</si>
  <si>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</si>
  <si>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</si>
  <si>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</si>
  <si>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</si>
  <si>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</si>
  <si>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</si>
  <si>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</si>
  <si>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</si>
  <si>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</si>
  <si>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</si>
  <si>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</si>
  <si>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</si>
  <si>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</si>
  <si>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</si>
  <si>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</si>
  <si>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</si>
  <si>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</si>
  <si>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</si>
  <si>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</si>
  <si>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</si>
  <si>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</si>
  <si>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</si>
  <si>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</si>
  <si>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</si>
  <si>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</si>
  <si>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</si>
  <si>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</si>
  <si>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</si>
  <si>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</si>
  <si>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</si>
  <si>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</si>
  <si>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</si>
  <si>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</si>
  <si>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</si>
  <si>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</si>
  <si>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</si>
  <si>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</si>
  <si>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</si>
  <si>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</si>
  <si>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</si>
  <si>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</si>
  <si>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</si>
  <si>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</si>
  <si>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</si>
  <si>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</si>
  <si>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</si>
  <si>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</si>
  <si>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</si>
  <si>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</si>
  <si>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</si>
  <si>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</si>
  <si>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</si>
  <si>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</si>
  <si>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</si>
  <si>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</si>
  <si>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</si>
  <si>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</si>
  <si>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</si>
  <si>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</si>
  <si>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</si>
  <si>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</si>
  <si>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</si>
  <si>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</si>
  <si>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</si>
  <si>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</si>
  <si>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</si>
  <si>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</si>
  <si>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</si>
  <si>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</si>
  <si>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</si>
  <si>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</si>
  <si>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</si>
  <si>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</si>
  <si>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</si>
  <si>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</si>
  <si>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</si>
  <si>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</si>
  <si>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</si>
  <si>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</si>
  <si>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</si>
  <si>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</si>
  <si>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</si>
  <si>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</si>
  <si>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</si>
  <si>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</si>
  <si>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</si>
  <si>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</si>
  <si>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</si>
  <si>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</si>
  <si>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</si>
  <si>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</si>
  <si>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</si>
  <si>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</si>
  <si>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</si>
  <si>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</si>
  <si>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</si>
  <si>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</si>
  <si>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</si>
  <si>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</si>
  <si>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</si>
  <si>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</si>
  <si>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</si>
  <si>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</si>
  <si>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</si>
  <si>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</si>
  <si>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</si>
  <si>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</si>
  <si>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</si>
  <si>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</si>
  <si>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</si>
  <si>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</si>
  <si>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</si>
  <si>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</si>
  <si>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</si>
  <si>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</si>
  <si>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</si>
  <si>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</si>
  <si>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</si>
  <si>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</si>
  <si>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</si>
  <si>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</si>
  <si>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</si>
  <si>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</si>
  <si>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</si>
  <si>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</si>
  <si>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</si>
  <si>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</si>
  <si>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</si>
  <si>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</si>
  <si>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</si>
  <si>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</si>
  <si>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</si>
  <si>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</si>
  <si>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</si>
  <si>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</si>
  <si>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</si>
  <si>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</si>
  <si>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</si>
  <si>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</si>
  <si>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</si>
  <si>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</si>
  <si>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</si>
  <si>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</si>
  <si>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</si>
  <si>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</si>
  <si>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</si>
  <si>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</si>
  <si>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</si>
  <si>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</si>
  <si>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</si>
  <si>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</si>
  <si>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</si>
  <si>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</si>
  <si>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</si>
  <si>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</si>
  <si>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</si>
  <si>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</si>
  <si>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</si>
  <si>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</si>
  <si>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</si>
  <si>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</si>
  <si>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</si>
  <si>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</si>
  <si>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</si>
  <si>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</si>
  <si>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</si>
  <si>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</si>
  <si>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</si>
  <si>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</si>
  <si>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</si>
  <si>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</si>
  <si>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</si>
  <si>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</si>
  <si>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</si>
  <si>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</si>
  <si>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</si>
  <si>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</si>
  <si>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</si>
  <si>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</si>
  <si>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</si>
  <si>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</si>
  <si>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</si>
  <si>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</si>
  <si>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</si>
  <si>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</si>
  <si>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</si>
  <si>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</si>
  <si>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</si>
  <si>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</si>
  <si>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</si>
  <si>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</si>
  <si>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</si>
  <si>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</si>
  <si>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</si>
  <si>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</si>
  <si>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</si>
  <si>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</si>
  <si>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</si>
  <si>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</si>
  <si>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</si>
  <si>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</si>
  <si>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</si>
  <si>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</si>
  <si>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</si>
  <si>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</si>
  <si>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</si>
  <si>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</si>
  <si>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</si>
  <si>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</si>
  <si>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</si>
  <si>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</si>
  <si>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</si>
  <si>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</si>
  <si>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</si>
  <si>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</si>
  <si>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</si>
  <si>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</si>
  <si>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</si>
  <si>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</si>
  <si>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</si>
  <si>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</si>
  <si>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</si>
  <si>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</si>
  <si>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</si>
  <si>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</si>
  <si>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</si>
  <si>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</si>
  <si>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</si>
  <si>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</si>
  <si>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</si>
  <si>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</si>
  <si>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</si>
  <si>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</si>
  <si>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</si>
  <si>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</si>
  <si>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</si>
  <si>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</si>
  <si>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</si>
  <si>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</si>
  <si>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</si>
  <si>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</si>
  <si>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</si>
  <si>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</si>
  <si>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</si>
  <si>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</si>
  <si>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</si>
  <si>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</si>
  <si>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</si>
  <si>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</si>
  <si>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</si>
  <si>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</si>
  <si>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</si>
  <si>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</si>
  <si>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</si>
  <si>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</si>
  <si>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</si>
  <si>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</si>
  <si>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</si>
  <si>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</si>
  <si>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</si>
  <si>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</si>
  <si>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</si>
  <si>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</si>
  <si>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</si>
  <si>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</si>
  <si>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</si>
  <si>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</si>
  <si>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</si>
  <si>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</si>
  <si>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</si>
  <si>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</si>
  <si>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</si>
  <si>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</si>
  <si>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</si>
  <si>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</si>
  <si>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</si>
  <si>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</si>
  <si>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</si>
  <si>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</si>
  <si>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</si>
  <si>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</si>
  <si>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</si>
  <si>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</si>
  <si>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</si>
  <si>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</si>
  <si>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</si>
  <si>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</si>
  <si>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</si>
  <si>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</si>
  <si>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</si>
  <si>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</si>
  <si>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</si>
  <si>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</si>
  <si>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</si>
  <si>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</si>
  <si>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</si>
  <si>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</si>
  <si>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</si>
  <si>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</si>
  <si>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</si>
  <si>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</si>
  <si>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</si>
  <si>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</si>
  <si>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</si>
  <si>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</si>
  <si>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</si>
  <si>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</si>
  <si>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</si>
  <si>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</si>
  <si>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</si>
  <si>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</si>
  <si>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</si>
  <si>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</si>
  <si>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</si>
  <si>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</si>
  <si>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</si>
  <si>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</si>
  <si>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</si>
  <si>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</si>
  <si>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</si>
  <si>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</si>
  <si>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</si>
  <si>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</si>
  <si>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</si>
  <si>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</si>
  <si>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</si>
  <si>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</si>
  <si>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</si>
  <si>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</si>
  <si>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</si>
  <si>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</si>
  <si>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</si>
  <si>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</si>
  <si>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</si>
  <si>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</si>
  <si>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</si>
  <si>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</si>
  <si>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</si>
  <si>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</si>
  <si>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</si>
  <si>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</si>
  <si>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</si>
  <si>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</si>
  <si>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</si>
  <si>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</si>
  <si>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</si>
  <si>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</si>
  <si>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</si>
  <si>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</si>
  <si>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</si>
  <si>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</si>
  <si>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</si>
  <si>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</si>
  <si>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</si>
  <si>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</si>
  <si>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</si>
  <si>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</si>
  <si>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</si>
  <si>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</si>
  <si>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</si>
  <si>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</si>
  <si>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</si>
  <si>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</si>
  <si>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</si>
  <si>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</si>
  <si>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</si>
  <si>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</si>
  <si>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</si>
  <si>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</si>
  <si>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</si>
  <si>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</si>
  <si>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</si>
  <si>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</si>
  <si>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</si>
  <si>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</si>
  <si>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</si>
  <si>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</si>
  <si>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</si>
  <si>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</si>
  <si>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</si>
  <si>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</si>
  <si>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</si>
  <si>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</si>
  <si>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</si>
  <si>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</si>
  <si>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</si>
  <si>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</si>
  <si>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</si>
  <si>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</si>
  <si>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</si>
  <si>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</si>
  <si>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</si>
  <si>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</si>
  <si>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</si>
  <si>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</si>
  <si>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</si>
  <si>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</si>
  <si>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</si>
  <si>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</si>
  <si>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</si>
  <si>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</si>
  <si>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</si>
  <si>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</si>
  <si>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</si>
  <si>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</si>
  <si>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</si>
  <si>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</si>
  <si>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</si>
  <si>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</si>
  <si>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</si>
  <si>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</si>
  <si>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</si>
  <si>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</si>
  <si>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</si>
  <si>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</si>
  <si>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</si>
  <si>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</si>
  <si>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</si>
  <si>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</si>
  <si>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</si>
  <si>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</si>
  <si>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</si>
  <si>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</si>
  <si>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</si>
  <si>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</si>
  <si>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</si>
  <si>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</si>
  <si>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</si>
  <si>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</si>
  <si>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</si>
  <si>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</si>
  <si>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</si>
  <si>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</si>
  <si>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</si>
  <si>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</si>
  <si>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</si>
  <si>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</si>
  <si>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</si>
  <si>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</si>
  <si>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</si>
  <si>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</si>
  <si>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</si>
  <si>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</si>
  <si>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</si>
  <si>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</si>
  <si>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</si>
  <si>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</si>
  <si>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</si>
  <si>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</si>
  <si>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</si>
  <si>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</si>
  <si>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</si>
  <si>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</si>
  <si>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</si>
  <si>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</si>
  <si>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</si>
  <si>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</si>
  <si>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</si>
  <si>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</si>
  <si>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</si>
  <si>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</si>
  <si>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</si>
  <si>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</si>
  <si>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</si>
  <si>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</si>
  <si>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</si>
  <si>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</si>
  <si>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</si>
  <si>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</si>
  <si>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</si>
  <si>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</si>
  <si>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</si>
  <si>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</si>
  <si>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</si>
  <si>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</si>
  <si>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</si>
  <si>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</si>
  <si>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</si>
  <si>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</si>
  <si>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</si>
  <si>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</si>
  <si>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</si>
  <si>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</si>
  <si>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</si>
  <si>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</si>
  <si>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</si>
  <si>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</si>
  <si>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</si>
  <si>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</si>
  <si>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</si>
  <si>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</si>
  <si>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</si>
  <si>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</si>
  <si>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</si>
  <si>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</si>
  <si>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</si>
  <si>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</si>
  <si>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</si>
  <si>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</si>
  <si>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</si>
  <si>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</si>
  <si>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</si>
  <si>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</si>
  <si>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</si>
  <si>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</si>
  <si>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</si>
  <si>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</si>
  <si>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</si>
  <si>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</si>
  <si>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</si>
  <si>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</si>
  <si>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</si>
  <si>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</si>
  <si>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</si>
  <si>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</si>
  <si>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</si>
  <si>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</si>
  <si>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</si>
  <si>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</si>
  <si>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</si>
  <si>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</si>
  <si>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</si>
  <si>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</si>
  <si>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</si>
  <si>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</si>
  <si>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</si>
  <si>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</si>
  <si>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</si>
  <si>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</si>
  <si>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</si>
  <si>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</si>
  <si>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</si>
  <si>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</si>
  <si>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</si>
  <si>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</si>
  <si>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</si>
  <si>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</si>
  <si>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</si>
  <si>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</si>
  <si>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</si>
  <si>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</si>
  <si>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</si>
  <si>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</si>
  <si>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</si>
  <si>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</si>
  <si>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</si>
  <si>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</si>
  <si>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</si>
  <si>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</si>
  <si>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</si>
  <si>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</si>
  <si>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</si>
  <si>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</si>
  <si>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</si>
  <si>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</si>
  <si>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</si>
  <si>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</si>
  <si>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</si>
  <si>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</si>
  <si>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</si>
  <si>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</si>
  <si>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</si>
  <si>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</si>
  <si>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</si>
  <si>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</si>
  <si>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</si>
  <si>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</si>
  <si>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</si>
  <si>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</si>
  <si>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</si>
  <si>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</si>
  <si>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</si>
  <si>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</si>
  <si>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</si>
  <si>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</si>
  <si>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</si>
  <si>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</si>
  <si>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</si>
  <si>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</si>
  <si>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</si>
  <si>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</si>
  <si>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</si>
  <si>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</si>
  <si>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</si>
  <si>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</si>
  <si>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</si>
  <si>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</si>
  <si>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</si>
  <si>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</si>
  <si>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</si>
  <si>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</si>
  <si>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</si>
  <si>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</si>
  <si>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</si>
  <si>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</si>
  <si>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</si>
  <si>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</si>
  <si>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</si>
  <si>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</si>
  <si>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</si>
  <si>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</si>
  <si>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</si>
  <si>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</si>
  <si>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</si>
  <si>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</si>
  <si>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</si>
  <si>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</si>
  <si>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</si>
  <si>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</si>
  <si>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</si>
  <si>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</si>
  <si>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</si>
  <si>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</si>
  <si>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</si>
  <si>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</si>
  <si>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</si>
  <si>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</si>
  <si>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</si>
  <si>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</si>
  <si>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</si>
  <si>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</si>
  <si>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</si>
  <si>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</si>
  <si>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</si>
  <si>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</si>
  <si>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</si>
  <si>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</si>
  <si>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</si>
  <si>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</si>
  <si>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</si>
  <si>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</si>
  <si>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</si>
  <si>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</si>
  <si>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</si>
  <si>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</si>
  <si>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</si>
  <si>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</si>
  <si>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</si>
  <si>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</si>
  <si>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</si>
  <si>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</si>
  <si>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</si>
  <si>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</si>
  <si>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</si>
  <si>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</si>
  <si>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</si>
  <si>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</si>
  <si>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</si>
  <si>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</si>
  <si>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</si>
  <si>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</si>
  <si>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</si>
  <si>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</si>
  <si>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</si>
  <si>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</si>
  <si>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</si>
  <si>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</si>
  <si>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</si>
  <si>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</si>
  <si>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</si>
  <si>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</si>
  <si>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</si>
  <si>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</si>
  <si>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</si>
  <si>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</si>
  <si>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</si>
  <si>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</si>
  <si>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</si>
  <si>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</si>
  <si>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</si>
  <si>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</si>
  <si>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</si>
  <si>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</si>
  <si>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</si>
  <si>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</si>
  <si>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</si>
  <si>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</si>
  <si>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</si>
  <si>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</si>
  <si>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</si>
  <si>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</si>
  <si>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</si>
  <si>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</si>
  <si>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</si>
  <si>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</si>
  <si>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</si>
  <si>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</si>
  <si>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</si>
  <si>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</si>
  <si>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</si>
  <si>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</si>
  <si>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</si>
  <si>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</si>
  <si>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</si>
  <si>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</si>
  <si>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</si>
  <si>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</si>
  <si>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</si>
  <si>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</si>
  <si>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</si>
  <si>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</si>
  <si>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</si>
  <si>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</si>
  <si>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</si>
  <si>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</si>
  <si>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</si>
  <si>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</si>
  <si>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</si>
  <si>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</si>
  <si>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</si>
  <si>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</si>
  <si>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</si>
  <si>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</si>
  <si>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</si>
  <si>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</si>
  <si>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</si>
  <si>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</si>
  <si>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</si>
  <si>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</si>
  <si>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</si>
  <si>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</si>
  <si>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</si>
  <si>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</si>
  <si>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</si>
  <si>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</si>
  <si>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</si>
  <si>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</si>
  <si>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</si>
  <si>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</si>
  <si>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</si>
  <si>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</si>
  <si>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</si>
  <si>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</si>
  <si>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</si>
  <si>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</si>
  <si>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</si>
  <si>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</si>
  <si>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</si>
  <si>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</si>
  <si>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</si>
  <si>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</si>
  <si>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</si>
  <si>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</si>
  <si>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</si>
  <si>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</si>
  <si>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</si>
  <si>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</si>
  <si>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</si>
  <si>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</si>
  <si>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</si>
  <si>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</si>
  <si>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</si>
  <si>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</si>
  <si>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</si>
  <si>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</si>
  <si>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</si>
  <si>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</si>
  <si>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</si>
  <si>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</si>
  <si>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</si>
  <si>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</si>
  <si>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</si>
  <si>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</si>
  <si>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</si>
  <si>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</si>
  <si>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</si>
  <si>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</si>
  <si>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</si>
  <si>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</si>
  <si>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</si>
  <si>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</si>
  <si>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</si>
  <si>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</si>
  <si>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</si>
  <si>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</si>
  <si>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</si>
  <si>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</si>
  <si>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</si>
  <si>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</si>
  <si>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</si>
  <si>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</si>
  <si>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</si>
  <si>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</si>
  <si>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</si>
  <si>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</si>
  <si>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</si>
  <si>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</si>
  <si>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</si>
  <si>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</si>
  <si>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</si>
  <si>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</si>
  <si>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</si>
  <si>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</si>
  <si>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</si>
  <si>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</si>
  <si>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</si>
  <si>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</si>
  <si>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</si>
  <si>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</si>
  <si>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</si>
  <si>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</si>
  <si>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</si>
  <si>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</si>
  <si>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</si>
  <si>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</si>
  <si>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</si>
  <si>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</si>
  <si>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</si>
  <si>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</si>
  <si>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</si>
  <si>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</si>
  <si>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</si>
  <si>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</si>
  <si>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</si>
  <si>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</si>
  <si>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</si>
  <si>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</si>
  <si>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</si>
  <si>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</si>
  <si>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</si>
  <si>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</si>
  <si>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</si>
  <si>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</si>
  <si>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</si>
  <si>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</si>
  <si>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</si>
  <si>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</si>
  <si>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</si>
  <si>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</si>
  <si>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</si>
  <si>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</si>
  <si>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</si>
  <si>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</si>
  <si>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</si>
  <si>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</si>
  <si>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</si>
  <si>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</si>
  <si>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</si>
  <si>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</si>
  <si>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</si>
  <si>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</si>
  <si>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</si>
  <si>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</si>
  <si>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</si>
  <si>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</si>
  <si>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</si>
  <si>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</si>
  <si>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</si>
  <si>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</si>
  <si>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</si>
  <si>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</si>
  <si>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</si>
  <si>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</si>
  <si>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</si>
  <si>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</si>
  <si>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</si>
  <si>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</si>
  <si>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</si>
  <si>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</si>
  <si>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</si>
  <si>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</si>
  <si>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</si>
  <si>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</si>
  <si>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</si>
  <si>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</si>
  <si>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</si>
  <si>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</si>
  <si>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</si>
  <si>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</si>
  <si>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</si>
  <si>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</si>
  <si>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</si>
  <si>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</si>
  <si>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</si>
  <si>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</si>
  <si>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</si>
  <si>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</si>
  <si>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</si>
  <si>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</si>
  <si>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</si>
  <si>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</si>
  <si>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</si>
  <si>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</si>
  <si>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</si>
  <si>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</si>
  <si>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</si>
  <si>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</si>
  <si>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</si>
  <si>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</si>
  <si>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</si>
  <si>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</si>
  <si>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</si>
  <si>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</si>
  <si>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</si>
  <si>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</si>
  <si>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</si>
  <si>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</si>
  <si>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</si>
  <si>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</si>
  <si>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</si>
  <si>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</si>
  <si>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</si>
  <si>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</si>
  <si>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</si>
  <si>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</si>
  <si>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</si>
  <si>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</si>
  <si>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</si>
  <si>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</si>
  <si>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</si>
  <si>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</si>
  <si>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</si>
  <si>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</si>
  <si>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</si>
  <si>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</si>
  <si>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</si>
  <si>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</si>
  <si>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</si>
  <si>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</si>
  <si>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</si>
  <si>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</si>
  <si>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</si>
  <si>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</si>
  <si>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</si>
  <si>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</si>
  <si>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</si>
  <si>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</si>
  <si>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</si>
  <si>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</si>
  <si>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</si>
  <si>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</si>
  <si>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</si>
  <si>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</si>
  <si>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</si>
  <si>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</si>
  <si>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</si>
  <si>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</si>
  <si>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</si>
  <si>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</si>
  <si>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</si>
  <si>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</si>
  <si>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</si>
  <si>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</si>
  <si>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</si>
  <si>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</si>
  <si>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</si>
  <si>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</si>
  <si>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</si>
  <si>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</si>
  <si>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</si>
  <si>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</si>
  <si>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</si>
  <si>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</si>
  <si>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</si>
  <si>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</si>
  <si>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</si>
  <si>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</si>
  <si>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</si>
  <si>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</si>
  <si>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</si>
  <si>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</si>
  <si>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</si>
  <si>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</si>
  <si>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</si>
  <si>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</si>
  <si>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</si>
  <si>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</si>
  <si>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</si>
  <si>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</si>
  <si>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</si>
  <si>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</si>
  <si>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</si>
  <si>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</si>
  <si>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</si>
  <si>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</si>
  <si>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</si>
  <si>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</si>
  <si>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</si>
  <si>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</si>
  <si>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</si>
  <si>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</si>
  <si>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</si>
  <si>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</si>
  <si>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</si>
  <si>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</si>
  <si>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</si>
  <si>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</si>
  <si>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</si>
  <si>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</si>
  <si>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</si>
  <si>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</si>
  <si>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</si>
  <si>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</si>
  <si>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</si>
  <si>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</si>
  <si>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</si>
  <si>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</si>
  <si>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</si>
  <si>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</si>
  <si>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</si>
  <si>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</si>
  <si>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</si>
  <si>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</si>
  <si>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</si>
  <si>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</si>
  <si>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</si>
  <si>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</si>
  <si>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</si>
  <si>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</si>
  <si>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</si>
  <si>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</si>
  <si>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</si>
  <si>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</si>
  <si>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</si>
  <si>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</si>
  <si>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</si>
  <si>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</si>
  <si>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</si>
  <si>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</si>
  <si>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</si>
  <si>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</si>
  <si>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</si>
  <si>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</si>
  <si>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</si>
  <si>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</si>
  <si>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</si>
  <si>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</si>
  <si>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</si>
  <si>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</si>
  <si>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</si>
  <si>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</si>
  <si>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</si>
  <si>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</si>
  <si>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</si>
  <si>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</si>
  <si>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</si>
  <si>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</si>
  <si>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</si>
  <si>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</si>
  <si>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</si>
  <si>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</si>
  <si>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</si>
  <si>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</si>
  <si>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</si>
  <si>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</si>
  <si>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</si>
  <si>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</si>
  <si>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</si>
  <si>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</si>
  <si>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</si>
  <si>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</si>
  <si>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</si>
  <si>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</si>
  <si>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</si>
  <si>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</si>
  <si>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</si>
  <si>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</si>
  <si>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</si>
  <si>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</si>
  <si>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</si>
  <si>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</si>
  <si>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</si>
  <si>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</si>
  <si>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</si>
  <si>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</si>
  <si>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</si>
  <si>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</si>
  <si>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</si>
  <si>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</si>
  <si>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</si>
  <si>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</si>
  <si>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</si>
  <si>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</si>
  <si>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</si>
  <si>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</si>
  <si>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</si>
  <si>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</si>
  <si>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</si>
  <si>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</si>
  <si>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</si>
  <si>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</si>
  <si>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</si>
  <si>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</si>
  <si>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</si>
  <si>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</si>
  <si>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</si>
  <si>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</si>
  <si>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</si>
  <si>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</si>
  <si>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</si>
  <si>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</si>
  <si>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</si>
  <si>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</si>
  <si>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</si>
  <si>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</si>
  <si>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</si>
  <si>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</si>
  <si>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</si>
  <si>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</si>
  <si>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</si>
  <si>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</si>
  <si>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</si>
  <si>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</si>
  <si>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</si>
  <si>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</si>
  <si>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</si>
  <si>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</si>
  <si>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</si>
  <si>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</si>
  <si>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</si>
  <si>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</si>
  <si>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</si>
  <si>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</si>
  <si>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</si>
  <si>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</si>
  <si>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</si>
  <si>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</si>
  <si>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</si>
  <si>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</si>
  <si>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</si>
  <si>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</si>
  <si>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</si>
  <si>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</si>
  <si>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</si>
  <si>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</si>
  <si>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</si>
  <si>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</si>
  <si>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</si>
  <si>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</si>
  <si>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</si>
  <si>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</si>
  <si>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</si>
  <si>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</si>
  <si>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</si>
  <si>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</si>
  <si>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</si>
  <si>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</si>
  <si>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</si>
  <si>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</si>
  <si>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</si>
  <si>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</si>
  <si>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</si>
  <si>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</si>
  <si>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</si>
  <si>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</si>
  <si>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</si>
  <si>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</si>
  <si>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</si>
  <si>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</si>
  <si>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</si>
  <si>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</si>
  <si>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</si>
  <si>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</si>
  <si>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</si>
  <si>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</si>
  <si>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</si>
  <si>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</si>
  <si>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</si>
  <si>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</si>
  <si>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</si>
  <si>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</si>
  <si>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</si>
  <si>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</si>
  <si>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</si>
  <si>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</si>
  <si>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</si>
  <si>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</si>
  <si>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</si>
  <si>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</si>
  <si>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</si>
  <si>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</si>
  <si>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</si>
  <si>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</si>
  <si>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</si>
  <si>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</si>
  <si>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</si>
  <si>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</si>
  <si>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</si>
  <si>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</si>
  <si>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</si>
  <si>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</si>
  <si>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</si>
  <si>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</si>
  <si>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</si>
  <si>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</si>
  <si>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</si>
  <si>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</si>
  <si>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</si>
  <si>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</si>
  <si>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</si>
  <si>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</si>
  <si>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</si>
  <si>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</si>
  <si>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</si>
  <si>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</si>
  <si>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</si>
  <si>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</si>
  <si>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</si>
  <si>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</si>
  <si>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</si>
  <si>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</si>
  <si>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</si>
  <si>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</si>
  <si>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</si>
  <si>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</si>
  <si>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</si>
  <si>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</si>
  <si>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</si>
  <si>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</si>
  <si>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</si>
  <si>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</si>
  <si>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</si>
  <si>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</si>
  <si>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</si>
  <si>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</si>
  <si>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</si>
  <si>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</si>
  <si>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</si>
  <si>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</si>
  <si>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</si>
  <si>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</si>
  <si>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</si>
  <si>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</si>
  <si>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</si>
  <si>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</si>
  <si>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</si>
  <si>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</si>
  <si>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</si>
  <si>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</si>
  <si>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</si>
  <si>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</si>
  <si>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</si>
  <si>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</si>
  <si>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</si>
  <si>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</si>
  <si>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</si>
  <si>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</si>
  <si>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</si>
  <si>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</si>
  <si>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</si>
  <si>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</si>
  <si>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</si>
  <si>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</si>
  <si>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</si>
  <si>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</si>
  <si>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</si>
  <si>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</si>
  <si>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</si>
  <si>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</si>
  <si>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</si>
  <si>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</si>
  <si>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</si>
  <si>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</si>
  <si>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</si>
  <si>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</si>
  <si>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</si>
  <si>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</si>
  <si>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</si>
  <si>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</si>
  <si>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</si>
  <si>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</si>
  <si>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</si>
  <si>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</si>
  <si>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</si>
  <si>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</si>
  <si>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</si>
  <si>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</si>
  <si>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</si>
  <si>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</si>
  <si>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</si>
  <si>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</si>
  <si>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</si>
  <si>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</si>
  <si>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</si>
  <si>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</si>
  <si>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</si>
  <si>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</si>
  <si>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</si>
  <si>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</si>
  <si>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</si>
  <si>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</si>
  <si>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</si>
  <si>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</si>
  <si>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</si>
  <si>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</si>
  <si>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</si>
  <si>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</si>
  <si>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</si>
  <si>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</si>
  <si>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</si>
  <si>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</si>
  <si>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</si>
  <si>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</si>
  <si>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</si>
  <si>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</si>
  <si>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</si>
  <si>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</si>
  <si>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</si>
  <si>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</si>
  <si>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</si>
  <si>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</si>
  <si>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</si>
  <si>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</si>
  <si>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</si>
  <si>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</si>
  <si>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</si>
  <si>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</si>
  <si>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</si>
  <si>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</si>
  <si>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</si>
  <si>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</si>
  <si>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</si>
  <si>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</si>
  <si>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</si>
  <si>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</si>
  <si>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</si>
  <si>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</si>
  <si>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</si>
  <si>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</si>
  <si>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</si>
  <si>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</si>
  <si>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</si>
  <si>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</si>
  <si>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</si>
  <si>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</si>
  <si>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</si>
  <si>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</si>
  <si>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</si>
  <si>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</si>
  <si>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</si>
  <si>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</si>
  <si>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</si>
  <si>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</si>
  <si>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</si>
  <si>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</si>
  <si>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</si>
  <si>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</si>
  <si>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</si>
  <si>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</si>
  <si>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</si>
  <si>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</si>
  <si>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</si>
  <si>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</si>
  <si>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</si>
  <si>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</si>
  <si>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</si>
  <si>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</si>
  <si>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</si>
  <si>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</si>
  <si>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</si>
  <si>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</si>
  <si>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</si>
  <si>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</si>
  <si>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</si>
  <si>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</si>
  <si>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</si>
  <si>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</si>
  <si>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</si>
  <si>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</si>
  <si>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</si>
  <si>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</si>
  <si>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</si>
  <si>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</si>
  <si>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</si>
  <si>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</si>
  <si>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</si>
  <si>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</si>
  <si>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</si>
  <si>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</si>
  <si>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</si>
  <si>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</si>
  <si>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</si>
  <si>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</si>
  <si>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</si>
  <si>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</si>
  <si>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</si>
  <si>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</si>
  <si>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</si>
  <si>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</si>
  <si>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</si>
  <si>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</si>
  <si>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</si>
  <si>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</si>
  <si>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</si>
  <si>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</si>
  <si>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</si>
  <si>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</si>
  <si>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</si>
  <si>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</si>
  <si>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</si>
  <si>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</si>
  <si>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</si>
  <si>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</si>
  <si>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</si>
  <si>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</si>
  <si>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</si>
  <si>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</si>
  <si>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</si>
  <si>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</si>
  <si>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</si>
  <si>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</si>
  <si>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</si>
  <si>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</si>
  <si>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</si>
  <si>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</si>
  <si>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</si>
  <si>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</si>
  <si>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</si>
  <si>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</si>
  <si>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</si>
  <si>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</si>
  <si>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</si>
  <si>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</si>
  <si>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</si>
  <si>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</si>
  <si>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</si>
  <si>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</si>
  <si>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</si>
  <si>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</si>
  <si>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</si>
  <si>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</si>
  <si>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</si>
  <si>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</si>
  <si>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</si>
  <si>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</si>
  <si>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</si>
  <si>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</si>
  <si>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</si>
  <si>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</si>
  <si>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</si>
  <si>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</si>
  <si>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</si>
  <si>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</si>
  <si>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</si>
  <si>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</si>
  <si>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</si>
  <si>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</si>
  <si>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</si>
  <si>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</si>
  <si>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</si>
  <si>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</si>
  <si>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</si>
  <si>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</si>
  <si>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</si>
  <si>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</si>
  <si>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</si>
  <si>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</si>
  <si>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</si>
  <si>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</si>
  <si>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</si>
  <si>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</si>
  <si>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</si>
  <si>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</si>
  <si>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</si>
  <si>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</si>
  <si>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</si>
  <si>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</si>
  <si>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</si>
  <si>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</si>
  <si>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</si>
  <si>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</si>
  <si>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</si>
  <si>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</si>
  <si>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</si>
  <si>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</si>
  <si>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</si>
  <si>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</si>
  <si>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</si>
  <si>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</si>
  <si>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</si>
  <si>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</si>
  <si>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</si>
  <si>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</si>
  <si>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</si>
  <si>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</si>
  <si>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</si>
  <si>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</si>
  <si>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</si>
  <si>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</si>
  <si>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</si>
  <si>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</si>
  <si>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</si>
  <si>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</si>
  <si>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</si>
  <si>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</si>
  <si>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</si>
  <si>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</si>
  <si>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</si>
  <si>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</si>
  <si>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</si>
  <si>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</si>
  <si>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</si>
  <si>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</si>
  <si>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</si>
  <si>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</si>
  <si>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</si>
  <si>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</si>
  <si>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</si>
  <si>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</si>
  <si>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</si>
  <si>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</si>
  <si>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</si>
  <si>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</si>
  <si>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</si>
  <si>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</si>
  <si>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</si>
  <si>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</si>
  <si>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</si>
  <si>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</si>
  <si>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</si>
  <si>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</si>
  <si>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</si>
  <si>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</si>
  <si>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</si>
  <si>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</si>
  <si>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</si>
  <si>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</si>
  <si>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</si>
  <si>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</si>
  <si>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</si>
  <si>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</si>
  <si>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</si>
  <si>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</si>
  <si>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</si>
  <si>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</si>
  <si>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</si>
  <si>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</si>
  <si>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</si>
  <si>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</si>
  <si>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</si>
  <si>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</si>
  <si>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</si>
  <si>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</si>
  <si>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</si>
  <si>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</si>
  <si>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</si>
  <si>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</si>
  <si>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</si>
  <si>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</si>
  <si>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</si>
  <si>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</si>
  <si>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</si>
  <si>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</si>
  <si>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</si>
  <si>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</si>
  <si>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</si>
  <si>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</si>
  <si>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</si>
  <si>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</si>
  <si>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</si>
  <si>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</si>
  <si>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</si>
  <si>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</si>
  <si>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</si>
  <si>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</si>
  <si>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</si>
  <si>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</si>
  <si>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</si>
  <si>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</si>
  <si>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</si>
  <si>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</si>
  <si>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</si>
  <si>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</si>
  <si>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</si>
  <si>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</si>
  <si>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</si>
  <si>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</si>
  <si>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</si>
  <si>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</si>
  <si>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</si>
  <si>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</si>
  <si>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</si>
  <si>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</si>
  <si>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</si>
  <si>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</si>
  <si>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</si>
  <si>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</si>
  <si>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</si>
  <si>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</si>
  <si>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</si>
  <si>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</si>
  <si>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</si>
  <si>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</si>
  <si>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</si>
  <si>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</si>
  <si>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</si>
  <si>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</si>
  <si>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</si>
  <si>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</si>
  <si>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</si>
  <si>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</si>
  <si>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</si>
  <si>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</si>
  <si>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</si>
  <si>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</si>
  <si>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</si>
  <si>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</si>
  <si>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</si>
  <si>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</si>
  <si>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</si>
  <si>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</si>
  <si>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</si>
  <si>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</si>
  <si>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</si>
  <si>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</si>
  <si>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</si>
  <si>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</si>
  <si>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</si>
  <si>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</si>
  <si>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</si>
  <si>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</si>
  <si>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</si>
  <si>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</si>
  <si>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</si>
  <si>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</si>
  <si>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</si>
  <si>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</si>
  <si>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</si>
  <si>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</si>
  <si>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</si>
  <si>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</si>
  <si>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</si>
  <si>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</si>
  <si>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</si>
  <si>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</si>
  <si>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</si>
  <si>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</si>
  <si>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</si>
  <si>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</si>
  <si>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</si>
  <si>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</si>
  <si>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</si>
  <si>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</si>
  <si>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</si>
  <si>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</si>
  <si>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</si>
  <si>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</si>
  <si>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</si>
  <si>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</si>
  <si>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</si>
  <si>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</si>
  <si>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</si>
  <si>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</si>
  <si>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</si>
  <si>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</si>
  <si>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</si>
  <si>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</si>
  <si>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</si>
  <si>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</si>
  <si>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</si>
  <si>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</si>
  <si>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</si>
  <si>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</si>
  <si>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</si>
  <si>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</si>
  <si>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</si>
  <si>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</si>
  <si>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</si>
  <si>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</si>
  <si>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</si>
  <si>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</si>
  <si>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</si>
  <si>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</si>
  <si>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</si>
  <si>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</si>
  <si>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</si>
  <si>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</si>
  <si>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</si>
  <si>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</si>
  <si>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</si>
  <si>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</si>
  <si>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</si>
  <si>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</si>
  <si>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</si>
  <si>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</si>
  <si>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</si>
  <si>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</si>
  <si>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</si>
  <si>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</si>
  <si>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</si>
  <si>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</si>
  <si>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</si>
  <si>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</si>
  <si>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</si>
  <si>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</si>
  <si>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</si>
  <si>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</si>
  <si>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</si>
  <si>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</si>
  <si>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</si>
  <si>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</si>
  <si>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</si>
  <si>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</si>
  <si>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</si>
  <si>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</si>
  <si>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</si>
  <si>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</si>
  <si>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</si>
  <si>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</si>
  <si>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</si>
  <si>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</si>
  <si>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</si>
  <si>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</si>
  <si>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</si>
  <si>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</si>
  <si>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</si>
  <si>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</si>
  <si>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</si>
  <si>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</si>
  <si>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</si>
  <si>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</si>
  <si>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</si>
  <si>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</si>
  <si>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</si>
  <si>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</si>
  <si>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</si>
  <si>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</si>
  <si>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</si>
  <si>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</si>
  <si>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</si>
  <si>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</si>
  <si>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</si>
  <si>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</si>
  <si>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</si>
  <si>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</si>
  <si>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</si>
  <si>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</si>
  <si>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</si>
  <si>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</si>
  <si>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</si>
  <si>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</si>
  <si>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</si>
  <si>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</si>
  <si>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</si>
  <si>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</si>
  <si>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</si>
  <si>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</si>
  <si>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</si>
  <si>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</si>
  <si>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</si>
  <si>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</si>
  <si>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</si>
  <si>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</si>
  <si>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</si>
  <si>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</si>
  <si>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</si>
  <si>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</si>
  <si>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</si>
  <si>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</si>
  <si>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</si>
  <si>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</si>
  <si>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</si>
  <si>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</si>
  <si>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</si>
  <si>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</si>
  <si>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</si>
  <si>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</si>
  <si>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</si>
  <si>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</si>
  <si>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</si>
  <si>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</si>
  <si>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</si>
  <si>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</si>
  <si>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</si>
  <si>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</si>
  <si>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</si>
  <si>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</si>
  <si>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</si>
  <si>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</si>
  <si>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</si>
  <si>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</si>
  <si>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</si>
  <si>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</si>
  <si>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</si>
  <si>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</si>
  <si>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</si>
  <si>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</si>
  <si>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</si>
  <si>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</si>
  <si>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</si>
  <si>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</si>
  <si>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</si>
  <si>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</si>
  <si>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</si>
  <si>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</si>
  <si>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</si>
  <si>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</si>
  <si>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</si>
  <si>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</si>
  <si>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</si>
  <si>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</si>
  <si>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</si>
  <si>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</si>
  <si>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</si>
  <si>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</si>
  <si>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</si>
  <si>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</si>
  <si>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</si>
  <si>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</si>
  <si>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</si>
  <si>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</si>
  <si>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</si>
  <si>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</si>
  <si>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</si>
  <si>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</si>
  <si>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</si>
  <si>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</si>
  <si>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</si>
  <si>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</si>
  <si>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</si>
  <si>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</si>
  <si>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</si>
  <si>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</si>
  <si>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</si>
  <si>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</si>
  <si>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</si>
  <si>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</si>
  <si>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</si>
  <si>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</si>
  <si>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</si>
  <si>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</si>
  <si>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</si>
  <si>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</si>
  <si>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</si>
  <si>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</si>
  <si>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</si>
  <si>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</si>
  <si>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</si>
  <si>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</si>
  <si>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</si>
  <si>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</si>
  <si>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</si>
  <si>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</si>
  <si>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</si>
  <si>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</si>
  <si>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</si>
  <si>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</si>
  <si>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</si>
  <si>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</si>
  <si>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</si>
  <si>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</si>
  <si>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</si>
  <si>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</si>
  <si>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</si>
  <si>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</si>
  <si>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</si>
  <si>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</si>
  <si>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</si>
  <si>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</si>
  <si>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</si>
  <si>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</si>
  <si>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</si>
  <si>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</si>
  <si>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</si>
  <si>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</si>
  <si>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</si>
  <si>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</si>
  <si>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</si>
  <si>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</si>
  <si>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</si>
  <si>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</si>
  <si>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</si>
  <si>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</si>
  <si>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</si>
  <si>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</si>
  <si>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</si>
  <si>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</si>
  <si>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</si>
  <si>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</si>
  <si>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</si>
  <si>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</si>
  <si>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</si>
  <si>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</si>
  <si>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</si>
  <si>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</si>
  <si>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</si>
  <si>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</si>
  <si>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</si>
  <si>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</si>
  <si>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</si>
  <si>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</si>
  <si>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</si>
  <si>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</si>
  <si>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</si>
  <si>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</si>
  <si>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</si>
  <si>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</si>
  <si>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</si>
  <si>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</si>
  <si>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</si>
  <si>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</si>
  <si>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</si>
  <si>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</si>
  <si>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</si>
  <si>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</si>
  <si>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</si>
  <si>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</si>
  <si>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</si>
  <si>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</si>
  <si>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</si>
  <si>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</si>
  <si>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</si>
  <si>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</si>
  <si>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</si>
  <si>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</si>
  <si>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</si>
  <si>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</si>
  <si>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</si>
  <si>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</si>
  <si>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</si>
  <si>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</si>
  <si>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</si>
  <si>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</si>
  <si>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</si>
  <si>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</si>
  <si>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</si>
  <si>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</si>
  <si>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</si>
  <si>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</si>
  <si>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</si>
  <si>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</si>
  <si>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</si>
  <si>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</si>
  <si>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</si>
  <si>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</si>
  <si>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</si>
  <si>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</si>
  <si>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</si>
  <si>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</si>
  <si>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</si>
  <si>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</si>
  <si>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</si>
  <si>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</si>
  <si>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</si>
  <si>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</si>
  <si>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</si>
  <si>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</si>
  <si>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</si>
  <si>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</si>
  <si>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</si>
  <si>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</si>
  <si>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</si>
  <si>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</si>
  <si>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</si>
  <si>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</si>
  <si>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</si>
  <si>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</si>
  <si>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</si>
  <si>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</si>
  <si>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</si>
  <si>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</si>
  <si>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</si>
  <si>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</si>
  <si>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</si>
  <si>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</si>
  <si>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</si>
  <si>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</si>
  <si>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</si>
  <si>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</si>
  <si>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</si>
  <si>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</si>
  <si>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</si>
  <si>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</si>
  <si>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</si>
  <si>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</si>
  <si>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</si>
  <si>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</si>
  <si>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</si>
  <si>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</si>
  <si>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</si>
  <si>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</si>
  <si>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</si>
  <si>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</si>
  <si>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</si>
  <si>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</si>
  <si>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</si>
  <si>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</si>
  <si>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</si>
  <si>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</si>
  <si>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</si>
  <si>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</si>
  <si>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</si>
  <si>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</si>
  <si>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</si>
  <si>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</si>
  <si>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</si>
  <si>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</si>
  <si>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</si>
  <si>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</si>
  <si>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</si>
  <si>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</si>
  <si>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</si>
  <si>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</si>
  <si>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</si>
  <si>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</si>
  <si>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</si>
  <si>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</si>
  <si>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</si>
  <si>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</si>
  <si>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</si>
  <si>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</si>
  <si>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</si>
  <si>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</si>
  <si>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</si>
  <si>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</si>
  <si>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</si>
  <si>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</si>
  <si>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</si>
  <si>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</si>
  <si>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</si>
  <si>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</si>
  <si>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</si>
  <si>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</si>
  <si>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</si>
  <si>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</si>
  <si>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</si>
  <si>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</si>
  <si>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</si>
  <si>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</si>
  <si>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</si>
  <si>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</si>
  <si>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</si>
  <si>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</si>
  <si>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</si>
  <si>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</si>
  <si>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</si>
  <si>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</si>
  <si>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</si>
  <si>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</si>
  <si>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</si>
  <si>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</si>
  <si>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</si>
  <si>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</si>
  <si>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</si>
  <si>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</si>
  <si>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</si>
  <si>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</si>
  <si>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</si>
  <si>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</si>
  <si>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</si>
  <si>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</si>
  <si>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</si>
  <si>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</si>
  <si>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</si>
  <si>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</si>
  <si>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</si>
  <si>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</si>
  <si>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</si>
  <si>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</si>
  <si>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</si>
  <si>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</si>
  <si>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</si>
  <si>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</si>
  <si>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</si>
  <si>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</si>
  <si>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</si>
  <si>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</si>
  <si>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</si>
  <si>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</si>
  <si>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</si>
  <si>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</si>
  <si>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</si>
  <si>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</si>
  <si>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</si>
  <si>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</si>
  <si>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</si>
  <si>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</si>
  <si>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</si>
  <si>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</si>
  <si>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</si>
  <si>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</si>
  <si>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</si>
  <si>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</si>
  <si>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</si>
  <si>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</si>
  <si>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</si>
  <si>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</si>
  <si>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</si>
  <si>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</si>
  <si>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</si>
  <si>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</si>
  <si>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</si>
  <si>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</si>
  <si>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</si>
  <si>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</si>
  <si>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</si>
  <si>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</si>
  <si>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</si>
  <si>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</si>
  <si>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</si>
  <si>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</si>
  <si>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</si>
  <si>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</si>
  <si>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</si>
  <si>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</si>
  <si>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</si>
  <si>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</si>
  <si>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</si>
  <si>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</si>
  <si>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</si>
  <si>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</si>
  <si>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</si>
  <si>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</si>
  <si>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</si>
  <si>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</si>
  <si>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</si>
  <si>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</si>
  <si>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</si>
  <si>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</si>
  <si>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</si>
  <si>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</si>
  <si>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</si>
  <si>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</si>
  <si>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</si>
  <si>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</si>
  <si>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</si>
  <si>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</si>
  <si>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</si>
  <si>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</si>
  <si>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</si>
  <si>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</si>
  <si>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</si>
  <si>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</si>
  <si>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</si>
  <si>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</si>
  <si>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</si>
  <si>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</si>
  <si>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</si>
  <si>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</si>
  <si>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</si>
  <si>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</si>
  <si>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</si>
  <si>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</si>
  <si>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</si>
  <si>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</si>
  <si>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</si>
  <si>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</si>
  <si>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</si>
  <si>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</si>
  <si>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</si>
  <si>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</si>
  <si>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</si>
  <si>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</si>
  <si>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</si>
  <si>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</si>
  <si>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</si>
  <si>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</si>
  <si>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</si>
  <si>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</si>
  <si>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</si>
  <si>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</si>
  <si>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</si>
  <si>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</si>
  <si>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</si>
  <si>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</si>
  <si>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</si>
  <si>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</si>
  <si>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</si>
  <si>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</si>
  <si>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</si>
  <si>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</si>
  <si>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</si>
  <si>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</si>
  <si>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</si>
  <si>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</si>
  <si>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</si>
  <si>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</si>
  <si>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</si>
  <si>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</si>
  <si>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</si>
  <si>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</si>
  <si>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</si>
  <si>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</si>
  <si>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</si>
  <si>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</si>
  <si>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</si>
  <si>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</si>
  <si>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</si>
  <si>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</si>
  <si>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</si>
  <si>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</si>
  <si>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</si>
  <si>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</si>
  <si>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</si>
  <si>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</si>
  <si>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</si>
  <si>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</si>
  <si>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</si>
  <si>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</si>
  <si>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</si>
  <si>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</si>
  <si>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</si>
  <si>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</si>
  <si>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</si>
  <si>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</si>
  <si>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</si>
  <si>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</si>
  <si>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</si>
  <si>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</si>
  <si>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</si>
  <si>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</si>
  <si>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</si>
  <si>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</si>
  <si>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</si>
  <si>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</si>
  <si>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</si>
  <si>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</si>
  <si>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</si>
  <si>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</si>
  <si>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</si>
  <si>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</si>
  <si>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</si>
  <si>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</si>
  <si>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</si>
  <si>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</si>
  <si>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</si>
  <si>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</si>
  <si>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</si>
  <si>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</si>
  <si>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</si>
  <si>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</si>
  <si>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</si>
  <si>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</si>
  <si>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</si>
  <si>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</si>
  <si>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</si>
  <si>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</si>
  <si>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</si>
  <si>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</si>
  <si>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</si>
  <si>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</si>
  <si>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</si>
  <si>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</si>
  <si>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</si>
  <si>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</si>
  <si>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</si>
  <si>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</si>
  <si>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</si>
  <si>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</si>
  <si>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</si>
  <si>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</si>
  <si>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</si>
  <si>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</si>
  <si>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</si>
  <si>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</si>
  <si>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</si>
  <si>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</si>
  <si>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</si>
  <si>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</si>
  <si>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</si>
  <si>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</si>
  <si>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</si>
  <si>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</si>
  <si>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</si>
  <si>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</si>
  <si>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</si>
  <si>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</si>
  <si>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</si>
  <si>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</si>
  <si>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</si>
  <si>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</si>
  <si>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</si>
  <si>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</si>
  <si>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</si>
  <si>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</si>
  <si>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</si>
  <si>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</si>
  <si>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</si>
  <si>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</si>
  <si>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</si>
  <si>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</si>
  <si>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</si>
  <si>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</si>
  <si>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</si>
  <si>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</si>
  <si>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</si>
  <si>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</si>
  <si>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</si>
  <si>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</si>
  <si>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</si>
  <si>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</si>
  <si>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</si>
  <si>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</si>
  <si>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</si>
  <si>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</si>
  <si>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</si>
  <si>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</si>
  <si>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</si>
  <si>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</si>
  <si>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</si>
  <si>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</si>
  <si>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</si>
  <si>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</si>
  <si>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</si>
  <si>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</si>
  <si>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</si>
  <si>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</si>
  <si>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</si>
  <si>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</si>
  <si>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</si>
  <si>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</si>
  <si>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</si>
  <si>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</si>
  <si>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</si>
  <si>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</si>
  <si>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</si>
  <si>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</si>
  <si>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</si>
  <si>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</si>
  <si>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</si>
  <si>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</si>
  <si>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</si>
  <si>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</si>
  <si>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</si>
  <si>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</si>
  <si>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</si>
  <si>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</si>
  <si>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</si>
  <si>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</si>
  <si>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</si>
  <si>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</si>
  <si>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</si>
  <si>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</si>
  <si>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</si>
  <si>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</si>
  <si>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</si>
  <si>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</si>
  <si>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</si>
  <si>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</si>
  <si>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</si>
  <si>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</si>
  <si>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</si>
  <si>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</si>
  <si>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</si>
  <si>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</si>
  <si>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</si>
  <si>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</si>
  <si>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</si>
  <si>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</si>
  <si>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</si>
  <si>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</si>
  <si>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</si>
  <si>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</si>
  <si>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</si>
  <si>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</si>
  <si>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</si>
  <si>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</si>
  <si>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</si>
  <si>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</si>
  <si>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</si>
  <si>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</si>
  <si>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</si>
  <si>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</si>
  <si>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</si>
  <si>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</si>
  <si>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</si>
  <si>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</si>
  <si>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</si>
  <si>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</si>
  <si>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</si>
  <si>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</si>
  <si>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</si>
  <si>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</si>
  <si>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</si>
  <si>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</si>
  <si>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</si>
  <si>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</si>
  <si>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</si>
  <si>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</si>
  <si>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</si>
  <si>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</si>
  <si>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</si>
  <si>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</si>
  <si>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</si>
  <si>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</si>
  <si>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</si>
  <si>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</si>
  <si>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</si>
  <si>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</si>
  <si>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</si>
  <si>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</si>
  <si>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</si>
  <si>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</si>
  <si>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</si>
  <si>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</si>
  <si>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</si>
  <si>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</si>
  <si>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</si>
  <si>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</si>
  <si>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</si>
  <si>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</si>
  <si>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</si>
  <si>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</si>
  <si>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</si>
  <si>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</si>
  <si>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</si>
  <si>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</si>
  <si>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</si>
  <si>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</si>
  <si>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</si>
  <si>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</si>
  <si>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</si>
  <si>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</si>
  <si>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</si>
  <si>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</si>
  <si>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</si>
  <si>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</si>
  <si>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</si>
  <si>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</si>
  <si>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</si>
  <si>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</si>
  <si>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</si>
  <si>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</si>
  <si>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</si>
  <si>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</si>
  <si>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</si>
  <si>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</si>
  <si>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</si>
  <si>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</si>
  <si>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</si>
  <si>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</si>
  <si>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</si>
  <si>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</si>
  <si>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</si>
  <si>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</si>
  <si>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</si>
  <si>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</si>
  <si>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</si>
  <si>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</si>
  <si>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</si>
  <si>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</si>
  <si>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</si>
  <si>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</si>
  <si>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</si>
  <si>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</si>
  <si>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</si>
  <si>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</si>
  <si>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</si>
  <si>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</si>
  <si>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</si>
  <si>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</si>
  <si>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</si>
  <si>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</si>
  <si>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</si>
  <si>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</si>
  <si>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</si>
  <si>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</si>
  <si>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</si>
  <si>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</si>
  <si>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</si>
  <si>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</si>
  <si>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</si>
  <si>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</si>
  <si>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</si>
  <si>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</si>
  <si>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</si>
  <si>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</si>
  <si>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</si>
  <si>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</si>
  <si>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</si>
  <si>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</si>
  <si>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</si>
  <si>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</si>
  <si>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</si>
  <si>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</si>
  <si>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</si>
  <si>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</si>
  <si>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</si>
  <si>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</si>
  <si>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</si>
  <si>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</si>
  <si>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</si>
  <si>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</si>
  <si>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</si>
  <si>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</si>
  <si>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</si>
  <si>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</si>
  <si>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</si>
  <si>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</si>
  <si>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</si>
  <si>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</si>
  <si>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</si>
  <si>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</si>
  <si>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</si>
  <si>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</si>
  <si>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</si>
  <si>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</si>
  <si>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</si>
  <si>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</si>
  <si>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</si>
  <si>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</si>
  <si>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</si>
  <si>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</si>
  <si>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</si>
  <si>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</si>
  <si>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</si>
  <si>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</si>
  <si>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</si>
  <si>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</si>
  <si>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</si>
  <si>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</si>
  <si>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</si>
  <si>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</si>
  <si>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</si>
  <si>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</si>
  <si>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</si>
  <si>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</si>
  <si>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</si>
  <si>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</si>
  <si>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</si>
  <si>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</si>
  <si>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</si>
  <si>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</si>
  <si>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</si>
  <si>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</si>
  <si>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</si>
  <si>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</si>
  <si>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</si>
  <si>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</si>
  <si>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</si>
  <si>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</si>
  <si>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</si>
  <si>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</si>
  <si>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</si>
  <si>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</si>
  <si>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</si>
  <si>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</si>
  <si>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</si>
  <si>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</si>
  <si>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</si>
  <si>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</si>
  <si>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</si>
  <si>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</si>
  <si>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</si>
  <si>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</si>
  <si>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</si>
  <si>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</si>
  <si>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</si>
  <si>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</si>
  <si>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</si>
  <si>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</si>
  <si>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</si>
  <si>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</si>
  <si>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</si>
  <si>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</si>
  <si>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</si>
  <si>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</si>
  <si>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</si>
  <si>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</si>
  <si>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</si>
  <si>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</si>
  <si>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</si>
  <si>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</si>
  <si>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</si>
  <si>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</si>
  <si>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</si>
  <si>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</si>
  <si>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</si>
  <si>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</si>
  <si>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</si>
  <si>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</si>
  <si>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</si>
  <si>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</si>
  <si>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</si>
  <si>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</si>
  <si>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</si>
  <si>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</si>
  <si>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</si>
  <si>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</si>
  <si>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</si>
  <si>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</si>
  <si>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</si>
  <si>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</si>
  <si>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</si>
  <si>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</si>
  <si>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</si>
  <si>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</si>
  <si>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</si>
  <si>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</si>
  <si>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</si>
  <si>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</si>
  <si>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</si>
  <si>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</si>
  <si>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</si>
  <si>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</si>
  <si>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</si>
  <si>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</si>
  <si>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</si>
  <si>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</si>
  <si>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</si>
  <si>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</si>
  <si>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</si>
  <si>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</si>
  <si>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</si>
  <si>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</si>
  <si>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</si>
  <si>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</si>
  <si>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</si>
  <si>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</si>
  <si>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</si>
  <si>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</si>
  <si>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</si>
  <si>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</si>
  <si>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</si>
  <si>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</si>
  <si>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</si>
  <si>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</si>
  <si>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</si>
  <si>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</si>
  <si>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</si>
  <si>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</si>
  <si>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</si>
  <si>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</si>
  <si>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</si>
  <si>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</si>
  <si>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</si>
  <si>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</si>
  <si>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</si>
  <si>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</si>
  <si>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</si>
  <si>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</si>
  <si>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</si>
  <si>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</si>
  <si>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</si>
  <si>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</si>
  <si>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</si>
  <si>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</si>
  <si>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</si>
  <si>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</si>
  <si>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</si>
  <si>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</si>
  <si>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</si>
  <si>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</si>
  <si>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</si>
  <si>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</si>
  <si>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</si>
  <si>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</si>
  <si>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</si>
  <si>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</si>
  <si>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</si>
  <si>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</si>
  <si>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</si>
  <si>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</si>
  <si>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</si>
  <si>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</si>
  <si>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</si>
  <si>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</si>
  <si>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</si>
  <si>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</si>
  <si>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</si>
  <si>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</si>
  <si>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</si>
  <si>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</si>
  <si>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</si>
  <si>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</si>
  <si>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</si>
  <si>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</si>
  <si>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</si>
  <si>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</si>
  <si>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</si>
  <si>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</si>
  <si>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</si>
  <si>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</si>
  <si>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</si>
  <si>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</si>
  <si>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</si>
  <si>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</si>
  <si>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</si>
  <si>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</si>
  <si>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</si>
  <si>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</si>
  <si>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</si>
  <si>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</si>
  <si>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</si>
  <si>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</si>
  <si>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</si>
  <si>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</si>
  <si>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</si>
  <si>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</si>
  <si>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</si>
  <si>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</si>
  <si>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</si>
  <si>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</si>
  <si>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</si>
  <si>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</si>
  <si>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</si>
  <si>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</si>
  <si>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</si>
  <si>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</si>
  <si>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</si>
  <si>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</si>
  <si>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</si>
  <si>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</si>
  <si>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</si>
  <si>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</si>
  <si>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</si>
  <si>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</si>
  <si>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</si>
  <si>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</si>
  <si>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</si>
  <si>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</si>
  <si>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</si>
  <si>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</si>
  <si>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</si>
  <si>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</si>
  <si>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</si>
  <si>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</si>
  <si>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</si>
  <si>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</si>
  <si>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</si>
  <si>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</si>
  <si>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</si>
  <si>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</si>
  <si>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</si>
  <si>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</si>
  <si>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</si>
  <si>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</si>
  <si>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</si>
  <si>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</si>
  <si>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</si>
  <si>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</si>
  <si>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</si>
  <si>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</si>
  <si>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</si>
  <si>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</si>
  <si>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</si>
  <si>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</si>
  <si>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</si>
  <si>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</si>
  <si>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</si>
  <si>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</si>
  <si>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</si>
  <si>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</si>
  <si>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</si>
  <si>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</si>
  <si>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</si>
  <si>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</si>
  <si>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</si>
  <si>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</si>
  <si>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</si>
  <si>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</si>
  <si>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</si>
  <si>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</si>
  <si>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</si>
  <si>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</si>
  <si>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</si>
  <si>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</si>
  <si>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</si>
  <si>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</si>
  <si>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</si>
  <si>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</si>
  <si>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</si>
  <si>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</si>
  <si>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</si>
  <si>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</si>
  <si>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</si>
  <si>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</si>
  <si>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</si>
  <si>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</si>
  <si>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</si>
  <si>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</si>
  <si>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</si>
  <si>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</si>
  <si>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</si>
  <si>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</si>
  <si>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</si>
  <si>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</si>
  <si>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</si>
  <si>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</si>
  <si>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</si>
  <si>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</si>
  <si>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</si>
  <si>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</si>
  <si>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</si>
  <si>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</si>
  <si>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</si>
  <si>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</si>
  <si>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</si>
  <si>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</si>
  <si>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</si>
  <si>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</si>
  <si>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</si>
  <si>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</si>
  <si>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</si>
  <si>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</si>
  <si>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</si>
  <si>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</si>
  <si>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</si>
  <si>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</si>
  <si>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</si>
  <si>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</si>
  <si>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</si>
  <si>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</si>
  <si>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</si>
  <si>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</si>
  <si>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</si>
  <si>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</si>
  <si>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</si>
  <si>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</si>
  <si>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</si>
  <si>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</si>
  <si>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</si>
  <si>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</si>
  <si>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</si>
  <si>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</si>
  <si>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</si>
  <si>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</si>
  <si>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</si>
  <si>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</si>
  <si>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</si>
  <si>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</si>
  <si>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</si>
  <si>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</si>
  <si>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</si>
  <si>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</si>
  <si>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</si>
  <si>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</si>
  <si>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</si>
  <si>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</si>
  <si>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</si>
  <si>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</si>
  <si>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</si>
  <si>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</si>
  <si>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</si>
  <si>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</si>
  <si>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</si>
  <si>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</si>
  <si>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</si>
  <si>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</si>
  <si>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</si>
  <si>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</si>
  <si>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</si>
  <si>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</si>
  <si>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</si>
  <si>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</si>
  <si>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</si>
  <si>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</si>
  <si>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</si>
  <si>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</si>
  <si>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</si>
  <si>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</si>
  <si>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</si>
  <si>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</si>
  <si>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</si>
  <si>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</si>
  <si>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</si>
  <si>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</si>
  <si>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</si>
  <si>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</si>
  <si>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</si>
  <si>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</si>
  <si>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</si>
  <si>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</si>
  <si>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</si>
  <si>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</si>
  <si>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</si>
  <si>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</si>
  <si>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</si>
  <si>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</si>
  <si>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</si>
  <si>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</si>
  <si>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</si>
  <si>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</si>
  <si>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</si>
  <si>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</si>
  <si>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</si>
  <si>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</si>
  <si>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</si>
  <si>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</si>
  <si>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</si>
  <si>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</si>
  <si>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</si>
  <si>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</si>
  <si>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</si>
  <si>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</si>
  <si>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</si>
  <si>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</si>
  <si>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</si>
  <si>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</si>
  <si>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</si>
  <si>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</si>
  <si>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</si>
  <si>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</si>
  <si>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</si>
  <si>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</si>
  <si>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</si>
  <si>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</si>
  <si>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</si>
  <si>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</si>
  <si>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</si>
  <si>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</si>
  <si>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</si>
  <si>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</si>
  <si>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</si>
  <si>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</si>
  <si>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</si>
  <si>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</si>
  <si>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</si>
  <si>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</si>
  <si>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</si>
  <si>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</si>
  <si>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</si>
  <si>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</si>
  <si>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</si>
  <si>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</si>
  <si>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</si>
  <si>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</si>
  <si>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</si>
  <si>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</si>
  <si>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</si>
  <si>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</si>
  <si>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</si>
  <si>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</si>
  <si>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</si>
  <si>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</si>
  <si>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</si>
  <si>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</si>
  <si>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</si>
  <si>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</si>
  <si>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</si>
  <si>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</si>
  <si>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</si>
  <si>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</si>
  <si>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</si>
  <si>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</si>
  <si>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</si>
  <si>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</si>
  <si>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</si>
  <si>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</si>
  <si>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</si>
  <si>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</si>
  <si>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</si>
  <si>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</si>
  <si>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</si>
  <si>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</si>
  <si>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</si>
  <si>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</si>
  <si>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</si>
  <si>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</si>
  <si>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</si>
  <si>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</si>
  <si>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</si>
  <si>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</si>
  <si>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</si>
  <si>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</si>
  <si>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</si>
  <si>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</si>
  <si>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</si>
  <si>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</si>
  <si>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</si>
  <si>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</si>
  <si>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</si>
  <si>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</si>
  <si>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</si>
  <si>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</si>
  <si>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</si>
  <si>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</si>
  <si>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</si>
  <si>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</si>
  <si>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</si>
  <si>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</si>
  <si>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</si>
  <si>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</si>
  <si>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</si>
  <si>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</si>
  <si>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</si>
  <si>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</si>
  <si>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</si>
  <si>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</si>
  <si>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</si>
  <si>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</si>
  <si>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</si>
  <si>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</si>
  <si>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</si>
  <si>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</si>
  <si>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</si>
  <si>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</si>
  <si>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</si>
  <si>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</si>
  <si>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</si>
  <si>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</si>
  <si>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</si>
  <si>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</si>
  <si>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</si>
  <si>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</si>
  <si>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</si>
  <si>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</si>
  <si>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</si>
  <si>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</si>
  <si>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</si>
  <si>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</si>
  <si>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</si>
  <si>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</si>
  <si>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</si>
  <si>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</si>
  <si>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</si>
  <si>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</si>
  <si>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</si>
  <si>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</si>
  <si>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</si>
  <si>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</si>
  <si>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</si>
  <si>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</si>
  <si>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</si>
  <si>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</si>
  <si>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</si>
  <si>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</si>
  <si>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</si>
  <si>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</si>
  <si>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</si>
  <si>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</si>
  <si>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</si>
  <si>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</si>
  <si>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</si>
  <si>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</si>
  <si>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</si>
  <si>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</si>
  <si>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</si>
  <si>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</si>
  <si>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</si>
  <si>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</si>
  <si>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</si>
  <si>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</si>
  <si>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</si>
  <si>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</si>
  <si>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</si>
  <si>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</si>
  <si>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</si>
  <si>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</si>
  <si>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</si>
  <si>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</si>
  <si>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</si>
  <si>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</si>
  <si>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</si>
  <si>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</si>
  <si>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</si>
  <si>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</si>
  <si>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</si>
  <si>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</si>
  <si>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</si>
  <si>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</si>
  <si>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</si>
  <si>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</si>
  <si>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</si>
  <si>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</si>
  <si>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</si>
  <si>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</si>
  <si>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</si>
  <si>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</si>
  <si>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</si>
  <si>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</si>
  <si>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</si>
  <si>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</si>
  <si>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</si>
  <si>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</si>
  <si>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</si>
  <si>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</si>
  <si>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</si>
  <si>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</si>
  <si>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</si>
  <si>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</si>
  <si>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</si>
  <si>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</si>
  <si>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</si>
  <si>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</si>
  <si>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</si>
  <si>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</si>
  <si>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</si>
  <si>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</si>
  <si>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</si>
  <si>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</si>
  <si>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</si>
  <si>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</si>
  <si>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</si>
  <si>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</si>
  <si>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</si>
  <si>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</si>
  <si>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</si>
  <si>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</si>
  <si>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</si>
  <si>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</si>
  <si>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</si>
  <si>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</si>
  <si>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</si>
  <si>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</si>
  <si>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</si>
  <si>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</si>
  <si>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</si>
  <si>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</si>
  <si>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</si>
  <si>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</si>
  <si>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</si>
  <si>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</si>
  <si>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</si>
  <si>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</si>
  <si>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</si>
  <si>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</si>
  <si>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</si>
  <si>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</si>
  <si>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</si>
  <si>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</si>
  <si>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</si>
  <si>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</si>
  <si>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</si>
  <si>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</si>
  <si>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</si>
  <si>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</si>
  <si>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</si>
  <si>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</si>
  <si>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</si>
  <si>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</si>
  <si>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</si>
  <si>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</si>
  <si>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</si>
  <si>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</si>
  <si>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</si>
  <si>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</si>
  <si>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</si>
  <si>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</si>
  <si>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</si>
  <si>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</si>
  <si>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</si>
  <si>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</si>
  <si>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</si>
  <si>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</si>
  <si>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</si>
  <si>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</si>
  <si>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</si>
  <si>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</si>
  <si>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</si>
  <si>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</si>
  <si>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</si>
  <si>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</si>
  <si>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</si>
  <si>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</si>
  <si>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</si>
  <si>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</si>
  <si>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</si>
  <si>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</si>
  <si>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</si>
  <si>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</si>
  <si>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</si>
  <si>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</si>
  <si>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</si>
  <si>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</si>
  <si>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</si>
  <si>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</si>
  <si>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</si>
  <si>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</si>
  <si>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</si>
  <si>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</si>
  <si>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</si>
  <si>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</si>
  <si>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</si>
  <si>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</si>
  <si>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</si>
  <si>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</si>
  <si>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</si>
  <si>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</si>
  <si>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</si>
  <si>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</si>
  <si>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</si>
  <si>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</si>
  <si>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</si>
  <si>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</si>
  <si>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</si>
  <si>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</si>
  <si>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</si>
  <si>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</si>
  <si>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</si>
  <si>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</si>
  <si>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</si>
  <si>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</si>
  <si>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</si>
  <si>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</si>
  <si>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</si>
  <si>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</si>
  <si>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</si>
  <si>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</si>
  <si>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</si>
  <si>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</si>
  <si>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</si>
  <si>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</si>
  <si>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</si>
  <si>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</si>
  <si>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</si>
  <si>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</si>
  <si>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</si>
  <si>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</si>
  <si>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</si>
  <si>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</si>
  <si>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</si>
  <si>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</si>
  <si>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</si>
  <si>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</si>
  <si>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</si>
  <si>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</si>
  <si>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</si>
  <si>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</si>
  <si>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</si>
  <si>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</si>
  <si>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</si>
  <si>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</si>
  <si>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</si>
  <si>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</si>
  <si>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</si>
  <si>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</si>
  <si>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</si>
  <si>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</si>
  <si>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</si>
  <si>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</si>
  <si>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</si>
  <si>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</si>
  <si>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</si>
  <si>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</si>
  <si>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</si>
  <si>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</si>
  <si>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</si>
  <si>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</si>
  <si>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</si>
  <si>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</si>
  <si>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</si>
  <si>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</si>
  <si>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</si>
  <si>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</si>
  <si>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</si>
  <si>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</si>
  <si>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</si>
  <si>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</si>
  <si>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</si>
  <si>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</si>
  <si>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</si>
  <si>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</si>
  <si>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</si>
  <si>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</si>
  <si>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</si>
  <si>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</si>
  <si>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</si>
  <si>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</si>
  <si>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</si>
  <si>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</si>
  <si>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</si>
  <si>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</si>
  <si>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</si>
  <si>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</si>
  <si>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</si>
  <si>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</si>
  <si>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</si>
  <si>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</si>
  <si>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</si>
  <si>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</si>
  <si>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</si>
  <si>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</si>
  <si>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</si>
  <si>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</si>
  <si>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</si>
  <si>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</si>
  <si>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</si>
  <si>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</si>
  <si>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</si>
  <si>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</si>
  <si>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</si>
  <si>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</si>
  <si>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</si>
  <si>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</si>
  <si>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</si>
  <si>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</si>
  <si>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</si>
  <si>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</si>
  <si>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</si>
  <si>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</si>
  <si>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</si>
  <si>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</si>
  <si>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</si>
  <si>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</si>
  <si>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</si>
  <si>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</si>
  <si>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</si>
  <si>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</si>
  <si>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</si>
  <si>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</si>
  <si>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</si>
  <si>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</si>
  <si>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</si>
  <si>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</si>
  <si>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</si>
  <si>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</si>
  <si>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</si>
  <si>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</si>
  <si>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</si>
  <si>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</si>
  <si>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</si>
  <si>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</si>
  <si>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</si>
  <si>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</si>
  <si>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</si>
  <si>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</si>
  <si>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</si>
  <si>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</si>
  <si>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</si>
  <si>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</si>
  <si>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</si>
  <si>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</si>
  <si>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</si>
  <si>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</si>
  <si>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</si>
  <si>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</si>
  <si>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</si>
  <si>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</si>
  <si>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</si>
  <si>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</si>
  <si>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</si>
  <si>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</si>
  <si>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</si>
  <si>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</si>
  <si>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</si>
  <si>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</si>
  <si>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</si>
  <si>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</si>
  <si>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</si>
  <si>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</si>
  <si>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</si>
  <si>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</si>
  <si>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</si>
  <si>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</si>
  <si>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</si>
  <si>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</si>
  <si>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</si>
  <si>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</si>
  <si>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</si>
  <si>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</si>
  <si>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</si>
  <si>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</si>
  <si>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</si>
  <si>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</si>
  <si>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</si>
  <si>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</si>
  <si>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</si>
  <si>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</si>
  <si>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</si>
  <si>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</si>
  <si>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</si>
  <si>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</si>
  <si>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</si>
  <si>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</si>
  <si>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</si>
  <si>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</si>
  <si>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</si>
  <si>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</si>
  <si>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</si>
  <si>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</si>
  <si>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</si>
  <si>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</si>
  <si>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</si>
  <si>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</si>
  <si>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</si>
  <si>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</si>
  <si>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</si>
  <si>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</si>
  <si>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</si>
  <si>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</si>
  <si>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</si>
  <si>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</si>
  <si>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</si>
  <si>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</si>
  <si>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</si>
  <si>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</si>
  <si>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</si>
  <si>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</si>
  <si>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</si>
  <si>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</si>
  <si>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</si>
  <si>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</si>
  <si>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</si>
  <si>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</si>
  <si>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</si>
  <si>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</si>
  <si>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</si>
  <si>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</si>
  <si>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</si>
  <si>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</si>
  <si>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</si>
  <si>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</si>
  <si>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</si>
  <si>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</si>
  <si>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</si>
  <si>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</si>
  <si>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</si>
  <si>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</si>
  <si>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</si>
  <si>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</si>
  <si>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</si>
  <si>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</si>
  <si>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</si>
  <si>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</si>
  <si>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</si>
  <si>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</si>
  <si>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</si>
  <si>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</si>
  <si>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</si>
  <si>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</si>
  <si>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</si>
  <si>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</si>
  <si>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</si>
  <si>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</si>
  <si>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</si>
  <si>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</si>
  <si>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</si>
  <si>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</si>
  <si>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</si>
  <si>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</si>
  <si>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</si>
  <si>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</si>
  <si>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</si>
  <si>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</si>
  <si>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</si>
  <si>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</si>
  <si>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</si>
  <si>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</si>
  <si>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</si>
  <si>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</si>
  <si>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</si>
  <si>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</si>
  <si>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</si>
  <si>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</si>
  <si>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</si>
  <si>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</si>
  <si>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</si>
  <si>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</si>
  <si>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</si>
  <si>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</si>
  <si>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</si>
  <si>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</si>
  <si>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</si>
  <si>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</si>
  <si>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</si>
  <si>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</si>
  <si>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</si>
  <si>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</si>
  <si>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</si>
  <si>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</si>
  <si>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</si>
  <si>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</si>
  <si>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</si>
  <si>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</si>
  <si>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</si>
  <si>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</si>
  <si>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</si>
  <si>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</si>
  <si>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</si>
  <si>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</si>
  <si>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</si>
  <si>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</si>
  <si>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</si>
  <si>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</si>
  <si>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</si>
  <si>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</si>
  <si>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</si>
  <si>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</si>
  <si>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</si>
  <si>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</si>
  <si>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</si>
  <si>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</si>
  <si>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</si>
  <si>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</si>
  <si>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</si>
  <si>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</si>
  <si>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</si>
  <si>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</si>
  <si>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</si>
  <si>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</si>
  <si>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</si>
  <si>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</si>
  <si>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</si>
  <si>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</si>
  <si>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</si>
  <si>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</si>
  <si>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</si>
  <si>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</si>
  <si>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</si>
  <si>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</si>
  <si>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</si>
  <si>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</si>
  <si>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</si>
  <si>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</si>
  <si>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</si>
  <si>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</si>
  <si>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</si>
  <si>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</si>
  <si>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</si>
  <si>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</si>
  <si>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</si>
  <si>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</si>
  <si>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</si>
  <si>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</si>
  <si>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</si>
  <si>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</si>
  <si>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</si>
  <si>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</si>
  <si>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</si>
  <si>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</si>
  <si>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</si>
  <si>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</si>
  <si>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</si>
  <si>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</si>
  <si>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</si>
  <si>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</si>
  <si>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</si>
  <si>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</si>
  <si>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</si>
  <si>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</si>
  <si>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</si>
  <si>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</si>
  <si>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</si>
  <si>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</si>
  <si>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</si>
  <si>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</si>
  <si>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</si>
  <si>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</si>
  <si>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</si>
  <si>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</si>
  <si>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</si>
  <si>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</si>
  <si>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</si>
  <si>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</si>
  <si>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</si>
  <si>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</si>
  <si>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</si>
  <si>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</si>
  <si>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</si>
  <si>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</si>
  <si>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</si>
  <si>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</si>
  <si>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</si>
  <si>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</si>
  <si>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</si>
  <si>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</si>
  <si>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</si>
  <si>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</si>
  <si>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</si>
  <si>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</si>
  <si>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</si>
  <si>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</si>
  <si>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</si>
  <si>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</si>
  <si>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</si>
  <si>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</si>
  <si>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</si>
  <si>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</si>
  <si>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</si>
  <si>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</si>
  <si>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</si>
  <si>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</si>
  <si>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</si>
  <si>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</si>
  <si>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</si>
  <si>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</si>
  <si>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</si>
  <si>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</si>
  <si>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</si>
  <si>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</si>
  <si>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</si>
  <si>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</si>
  <si>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</si>
  <si>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</si>
  <si>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</si>
  <si>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</si>
  <si>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</si>
  <si>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</si>
  <si>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</si>
  <si>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</si>
  <si>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</si>
  <si>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</si>
  <si>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</si>
  <si>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</si>
  <si>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</si>
  <si>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</si>
  <si>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</si>
  <si>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</si>
  <si>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</si>
  <si>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</si>
  <si>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</si>
  <si>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</si>
  <si>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</si>
  <si>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</si>
  <si>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</si>
  <si>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</si>
  <si>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</si>
  <si>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</si>
  <si>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</si>
  <si>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</si>
  <si>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</si>
  <si>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</si>
  <si>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</si>
  <si>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</si>
  <si>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</si>
  <si>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</si>
  <si>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</si>
  <si>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</si>
  <si>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</si>
  <si>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</si>
  <si>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</si>
  <si>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</si>
  <si>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</si>
  <si>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</si>
  <si>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</si>
  <si>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</si>
  <si>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</si>
  <si>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</si>
  <si>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</si>
  <si>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</si>
  <si>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</si>
  <si>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</si>
  <si>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</si>
  <si>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</si>
  <si>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</si>
  <si>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</si>
  <si>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</si>
  <si>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</si>
  <si>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</si>
  <si>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</si>
  <si>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</si>
  <si>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</si>
  <si>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</si>
  <si>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</si>
  <si>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</si>
  <si>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</si>
  <si>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</si>
  <si>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</si>
  <si>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</si>
  <si>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</si>
  <si>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</si>
  <si>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</si>
  <si>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</si>
  <si>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</si>
  <si>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</si>
  <si>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</si>
  <si>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</si>
  <si>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</si>
  <si>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</si>
  <si>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</si>
  <si>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</si>
  <si>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</si>
  <si>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</si>
  <si>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</si>
  <si>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</si>
  <si>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</si>
  <si>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</si>
  <si>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</si>
  <si>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</si>
  <si>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</si>
  <si>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</si>
  <si>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</si>
  <si>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</si>
  <si>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</si>
  <si>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</si>
  <si>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</si>
  <si>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</si>
  <si>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</si>
  <si>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</si>
  <si>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</si>
  <si>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</si>
  <si>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</si>
  <si>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</si>
  <si>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</si>
  <si>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</si>
  <si>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</si>
  <si>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</si>
  <si>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</si>
  <si>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</si>
  <si>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</si>
  <si>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</si>
  <si>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</si>
  <si>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</si>
  <si>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</si>
  <si>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</si>
  <si>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</si>
  <si>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</si>
  <si>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</si>
  <si>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</si>
  <si>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</si>
  <si>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</si>
  <si>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</si>
  <si>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</si>
  <si>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</si>
  <si>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</si>
  <si>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</si>
  <si>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</si>
  <si>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</si>
  <si>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</si>
  <si>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</si>
  <si>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</si>
  <si>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</si>
  <si>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</si>
  <si>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</si>
  <si>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</si>
  <si>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</si>
  <si>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</si>
  <si>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</si>
  <si>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</si>
  <si>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</si>
  <si>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</si>
  <si>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</si>
  <si>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</si>
  <si>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</si>
  <si>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</si>
  <si>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</si>
  <si>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</si>
  <si>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</si>
  <si>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</si>
  <si>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</si>
  <si>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</si>
  <si>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</si>
  <si>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</si>
  <si>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</si>
  <si>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</si>
  <si>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</si>
  <si>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</si>
  <si>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</si>
  <si>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</si>
  <si>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</si>
  <si>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</si>
  <si>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</si>
  <si>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</si>
  <si>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</si>
  <si>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</si>
  <si>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</si>
  <si>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</si>
  <si>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</si>
  <si>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</si>
  <si>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</si>
  <si>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</si>
  <si>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</si>
  <si>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</si>
  <si>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</si>
  <si>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</si>
  <si>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</si>
  <si>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</si>
  <si>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</si>
  <si>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</si>
  <si>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</si>
  <si>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</si>
  <si>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</si>
  <si>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</si>
  <si>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</si>
  <si>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</si>
  <si>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</si>
  <si>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</si>
  <si>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</si>
  <si>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</si>
  <si>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</si>
  <si>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</si>
  <si>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</si>
  <si>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</si>
  <si>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</si>
  <si>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</si>
  <si>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</si>
  <si>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</si>
  <si>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</si>
  <si>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</si>
  <si>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</si>
  <si>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</si>
  <si>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</si>
  <si>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</si>
  <si>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</si>
  <si>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</si>
  <si>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</si>
  <si>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</si>
  <si>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</si>
  <si>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</si>
  <si>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</si>
  <si>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</si>
  <si>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</si>
  <si>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</si>
  <si>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</si>
  <si>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</si>
  <si>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</si>
  <si>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</si>
  <si>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</si>
  <si>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</si>
  <si>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</si>
  <si>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</si>
  <si>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</si>
  <si>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</si>
  <si>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</si>
  <si>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</si>
  <si>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</si>
  <si>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</si>
  <si>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</si>
  <si>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</si>
  <si>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</si>
  <si>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</si>
  <si>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</si>
  <si>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</si>
  <si>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</si>
  <si>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</si>
  <si>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</si>
  <si>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</si>
  <si>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</si>
  <si>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</si>
  <si>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</si>
  <si>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</si>
  <si>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</si>
  <si>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</si>
  <si>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</si>
  <si>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</si>
  <si>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</si>
  <si>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</si>
  <si>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</si>
  <si>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</si>
  <si>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</si>
  <si>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</si>
  <si>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</si>
  <si>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</si>
  <si>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</si>
  <si>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</si>
  <si>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</si>
  <si>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</si>
  <si>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</si>
  <si>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</si>
  <si>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</si>
  <si>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</si>
  <si>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</si>
  <si>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</si>
  <si>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</si>
  <si>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</si>
  <si>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</si>
  <si>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</si>
  <si>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</si>
  <si>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</si>
  <si>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</si>
  <si>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</si>
  <si>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</si>
  <si>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</si>
  <si>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</si>
  <si>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</si>
  <si>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</si>
  <si>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</si>
  <si>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</si>
  <si>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</si>
  <si>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</si>
  <si>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</si>
  <si>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</si>
  <si>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</si>
  <si>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</si>
  <si>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</si>
  <si>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</si>
  <si>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</si>
  <si>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</si>
  <si>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</si>
  <si>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</si>
  <si>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</si>
  <si>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</si>
  <si>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</si>
  <si>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</si>
  <si>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</si>
  <si>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</si>
  <si>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</si>
  <si>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</si>
  <si>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</si>
  <si>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</si>
  <si>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</si>
  <si>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</si>
  <si>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</si>
  <si>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</si>
  <si>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</si>
  <si>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</si>
  <si>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</si>
  <si>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</si>
  <si>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</si>
  <si>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</si>
  <si>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</si>
  <si>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</si>
  <si>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</si>
  <si>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</si>
  <si>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</si>
  <si>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</si>
  <si>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</si>
  <si>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</si>
  <si>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</si>
  <si>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</si>
  <si>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</si>
  <si>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</si>
  <si>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</si>
  <si>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</si>
  <si>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</si>
  <si>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</si>
  <si>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</si>
  <si>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</si>
  <si>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</si>
  <si>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</si>
  <si>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</si>
  <si>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</si>
  <si>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</si>
  <si>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</si>
  <si>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</si>
  <si>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</si>
  <si>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</si>
  <si>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</si>
  <si>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</si>
  <si>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</si>
  <si>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</si>
  <si>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</si>
  <si>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</si>
  <si>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</si>
  <si>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</si>
  <si>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</si>
  <si>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</si>
  <si>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</si>
  <si>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</si>
  <si>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</si>
  <si>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</si>
  <si>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</si>
  <si>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</si>
  <si>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</si>
  <si>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</si>
  <si>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</si>
  <si>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</si>
  <si>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</si>
  <si>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</si>
  <si>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</si>
  <si>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</si>
  <si>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</si>
  <si>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</si>
  <si>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</si>
  <si>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</si>
  <si>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</si>
  <si>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</si>
  <si>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</si>
  <si>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</si>
  <si>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</si>
  <si>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</si>
  <si>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</si>
  <si>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</si>
  <si>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</si>
  <si>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</si>
  <si>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</si>
  <si>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</si>
  <si>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</si>
  <si>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</si>
  <si>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</si>
  <si>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</si>
  <si>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</si>
  <si>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</si>
  <si>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</si>
  <si>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</si>
  <si>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</si>
  <si>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</si>
  <si>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</si>
  <si>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</si>
  <si>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</si>
  <si>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</si>
  <si>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</si>
  <si>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</si>
  <si>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</si>
  <si>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</si>
  <si>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</si>
  <si>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</si>
  <si>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</si>
  <si>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</si>
  <si>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</si>
  <si>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</si>
  <si>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</si>
  <si>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</si>
  <si>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</si>
  <si>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</si>
  <si>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</si>
  <si>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</si>
  <si>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</si>
  <si>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</si>
  <si>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</si>
  <si>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</si>
  <si>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</si>
  <si>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</si>
  <si>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</si>
  <si>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</si>
  <si>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</si>
  <si>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</si>
  <si>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</si>
  <si>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</si>
  <si>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</si>
  <si>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</si>
  <si>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</si>
  <si>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</si>
  <si>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</si>
  <si>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</si>
  <si>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</si>
  <si>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</si>
  <si>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</si>
  <si>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</si>
  <si>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</si>
  <si>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</si>
  <si>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</si>
  <si>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</si>
  <si>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</si>
  <si>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</si>
  <si>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</si>
  <si>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</si>
  <si>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</si>
  <si>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</si>
  <si>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</si>
  <si>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</si>
  <si>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</si>
  <si>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</si>
  <si>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</si>
  <si>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</si>
  <si>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</si>
  <si>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</si>
  <si>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</si>
  <si>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</si>
  <si>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</si>
  <si>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</si>
  <si>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</si>
  <si>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</si>
  <si>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</si>
  <si>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</si>
  <si>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</si>
  <si>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</si>
  <si>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</si>
  <si>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</si>
  <si>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</si>
  <si>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</si>
  <si>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</si>
  <si>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</si>
  <si>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</si>
  <si>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</si>
  <si>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</si>
  <si>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</si>
  <si>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</si>
  <si>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</si>
  <si>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</si>
  <si>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</si>
  <si>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</si>
  <si>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</si>
  <si>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</si>
  <si>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</si>
  <si>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</si>
  <si>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</si>
  <si>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</si>
  <si>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</si>
  <si>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</si>
  <si>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</si>
  <si>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</si>
  <si>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</si>
  <si>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</si>
  <si>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</si>
  <si>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</si>
  <si>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</si>
  <si>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</si>
  <si>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</si>
  <si>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</si>
  <si>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</si>
  <si>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</si>
  <si>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</si>
  <si>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</si>
  <si>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</si>
  <si>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</si>
  <si>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</si>
  <si>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</si>
  <si>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</si>
  <si>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</si>
  <si>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</si>
  <si>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</si>
  <si>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</si>
  <si>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</si>
  <si>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</si>
  <si>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</si>
  <si>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</si>
  <si>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</si>
  <si>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</si>
  <si>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</si>
  <si>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</si>
  <si>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</si>
  <si>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</si>
  <si>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</si>
  <si>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</si>
  <si>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</si>
  <si>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</si>
  <si>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</si>
  <si>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</si>
  <si>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</si>
  <si>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</si>
  <si>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</si>
  <si>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</si>
  <si>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</si>
  <si>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</si>
  <si>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</si>
  <si>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</si>
  <si>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</si>
  <si>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</si>
  <si>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</si>
  <si>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</si>
  <si>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</si>
  <si>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</si>
  <si>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</si>
  <si>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</si>
  <si>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</si>
  <si>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</si>
  <si>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</si>
  <si>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</si>
  <si>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</si>
  <si>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</si>
  <si>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</si>
  <si>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</si>
  <si>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</si>
  <si>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</si>
  <si>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</si>
  <si>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</si>
  <si>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</si>
  <si>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</si>
  <si>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</si>
  <si>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</si>
  <si>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</si>
  <si>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</si>
  <si>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</si>
  <si>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</si>
  <si>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</si>
  <si>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</si>
  <si>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</si>
  <si>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</si>
  <si>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</si>
  <si>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</si>
  <si>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</si>
  <si>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</si>
  <si>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</si>
  <si>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</si>
  <si>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</si>
  <si>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</si>
  <si>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</si>
  <si>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</si>
  <si>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</si>
  <si>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</si>
  <si>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</si>
  <si>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</si>
  <si>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</si>
  <si>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</si>
  <si>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</si>
  <si>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</si>
  <si>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</si>
  <si>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</si>
  <si>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</si>
  <si>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</si>
  <si>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</si>
  <si>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</si>
  <si>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</si>
  <si>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</si>
  <si>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</si>
  <si>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</si>
  <si>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</si>
  <si>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</si>
  <si>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</si>
  <si>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</si>
  <si>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</si>
  <si>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</si>
  <si>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</si>
  <si>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</si>
  <si>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</si>
  <si>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</si>
  <si>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</si>
  <si>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</si>
  <si>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</si>
  <si>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</si>
  <si>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</si>
  <si>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</si>
  <si>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</si>
  <si>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</si>
  <si>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</si>
  <si>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</si>
  <si>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</si>
  <si>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</si>
  <si>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</si>
  <si>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</si>
  <si>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</si>
  <si>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</si>
  <si>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</si>
  <si>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</si>
  <si>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</si>
  <si>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</si>
  <si>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</si>
  <si>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</si>
  <si>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</si>
  <si>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</si>
  <si>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</si>
  <si>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</si>
  <si>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</si>
  <si>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</si>
  <si>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</si>
  <si>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</si>
  <si>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</si>
  <si>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</si>
  <si>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</si>
  <si>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</si>
  <si>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</si>
  <si>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</si>
  <si>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</si>
  <si>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</si>
  <si>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</si>
  <si>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</si>
  <si>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</si>
  <si>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</si>
  <si>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</si>
  <si>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</si>
  <si>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</si>
  <si>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</si>
  <si>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</si>
  <si>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</si>
  <si>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</si>
  <si>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</si>
  <si>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</si>
  <si>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</si>
  <si>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</si>
  <si>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</si>
  <si>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</si>
  <si>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</si>
  <si>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</si>
  <si>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</si>
  <si>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</si>
  <si>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</si>
  <si>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</si>
  <si>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</si>
  <si>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</si>
  <si>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</si>
  <si>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</si>
  <si>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</si>
  <si>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</si>
  <si>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</si>
  <si>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</si>
  <si>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</si>
  <si>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</si>
  <si>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</si>
  <si>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</si>
  <si>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</si>
  <si>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</si>
  <si>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</si>
  <si>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</si>
  <si>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</si>
  <si>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</si>
  <si>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</si>
  <si>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</si>
  <si>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</si>
  <si>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</si>
  <si>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</si>
  <si>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</si>
  <si>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</si>
  <si>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</si>
  <si>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</si>
  <si>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</si>
  <si>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</si>
  <si>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</si>
  <si>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</si>
  <si>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</si>
  <si>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</si>
  <si>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</si>
  <si>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</si>
  <si>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</si>
  <si>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</si>
  <si>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</si>
  <si>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</si>
  <si>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</si>
  <si>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</si>
  <si>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</si>
  <si>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</si>
  <si>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</si>
  <si>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</si>
  <si>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</si>
  <si>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</si>
  <si>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</si>
  <si>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</si>
  <si>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</si>
  <si>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</si>
  <si>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</si>
  <si>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</si>
  <si>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</si>
  <si>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</si>
  <si>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</si>
  <si>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</si>
  <si>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</si>
  <si>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</si>
  <si>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</si>
  <si>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</si>
  <si>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</si>
  <si>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</si>
  <si>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</si>
  <si>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</si>
  <si>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</si>
  <si>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</si>
  <si>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</si>
  <si>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</si>
  <si>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</si>
  <si>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</si>
  <si>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</si>
  <si>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</si>
  <si>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</si>
  <si>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</si>
  <si>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</si>
  <si>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</si>
  <si>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</si>
  <si>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</si>
  <si>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</si>
  <si>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</si>
  <si>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</si>
  <si>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</si>
  <si>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</si>
  <si>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</si>
  <si>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</si>
  <si>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</si>
  <si>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</si>
  <si>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</si>
  <si>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</si>
  <si>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</si>
  <si>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</si>
  <si>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</si>
  <si>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</si>
  <si>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</si>
  <si>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</si>
  <si>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</si>
  <si>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</si>
  <si>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</si>
  <si>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</si>
  <si>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</si>
  <si>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</si>
  <si>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</si>
  <si>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</si>
  <si>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</si>
  <si>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</si>
  <si>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</si>
  <si>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</si>
  <si>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</si>
  <si>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</si>
  <si>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</si>
  <si>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</si>
  <si>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</si>
  <si>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</si>
  <si>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</si>
  <si>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</si>
  <si>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</si>
  <si>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</si>
  <si>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</si>
  <si>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</si>
  <si>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</si>
  <si>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</si>
  <si>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</si>
  <si>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</si>
  <si>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</si>
  <si>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</si>
  <si>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</si>
  <si>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</si>
  <si>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</si>
  <si>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</si>
  <si>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</si>
  <si>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</si>
  <si>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</si>
  <si>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</si>
  <si>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</si>
  <si>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</si>
  <si>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</si>
  <si>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</si>
  <si>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</si>
  <si>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</si>
  <si>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</si>
  <si>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</si>
  <si>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</si>
  <si>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</si>
  <si>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</si>
  <si>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</si>
  <si>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</si>
  <si>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</si>
  <si>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</si>
  <si>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</si>
  <si>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</si>
  <si>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</si>
  <si>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</si>
  <si>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</si>
  <si>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</si>
  <si>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</si>
  <si>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</si>
  <si>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</si>
  <si>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</si>
  <si>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</si>
  <si>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</si>
  <si>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</si>
  <si>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</si>
  <si>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</si>
  <si>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</si>
  <si>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</si>
  <si>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</si>
  <si>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</si>
  <si>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</si>
  <si>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</si>
  <si>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</si>
  <si>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</si>
  <si>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</si>
  <si>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</si>
  <si>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</si>
  <si>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</si>
  <si>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</si>
  <si>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</si>
  <si>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</si>
  <si>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</si>
  <si>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</si>
  <si>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</si>
  <si>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</si>
  <si>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</si>
  <si>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</si>
  <si>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</si>
  <si>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</si>
  <si>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</si>
  <si>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</si>
  <si>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</si>
  <si>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</si>
  <si>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</si>
  <si>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</si>
  <si>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</si>
  <si>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</si>
  <si>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</si>
  <si>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</si>
  <si>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</si>
  <si>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</si>
  <si>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</si>
  <si>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</si>
  <si>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</si>
  <si>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</si>
  <si>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</si>
  <si>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</si>
  <si>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</si>
  <si>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</si>
  <si>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</si>
  <si>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</si>
  <si>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</si>
  <si>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</si>
  <si>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</si>
  <si>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</si>
  <si>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</si>
  <si>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</si>
  <si>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</si>
  <si>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</si>
  <si>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</si>
  <si>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</si>
  <si>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</si>
  <si>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</si>
  <si>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</si>
  <si>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</si>
  <si>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</si>
  <si>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</si>
  <si>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</si>
  <si>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</si>
  <si>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</si>
  <si>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</si>
  <si>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</si>
  <si>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</si>
  <si>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</si>
  <si>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</si>
  <si>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</si>
  <si>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</si>
  <si>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</si>
  <si>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</si>
  <si>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</si>
  <si>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</si>
  <si>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</si>
  <si>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</si>
  <si>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</si>
  <si>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</si>
  <si>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</si>
  <si>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</si>
  <si>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</si>
  <si>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</si>
  <si>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</si>
  <si>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</si>
  <si>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</si>
  <si>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</si>
  <si>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</si>
  <si>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</si>
  <si>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</si>
  <si>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</si>
  <si>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</si>
  <si>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</si>
  <si>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</si>
  <si>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</si>
  <si>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</si>
  <si>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</si>
  <si>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</si>
  <si>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</si>
  <si>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</si>
  <si>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</si>
  <si>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</si>
  <si>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</si>
  <si>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</si>
  <si>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</si>
  <si>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</si>
  <si>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</si>
  <si>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</si>
  <si>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</si>
  <si>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</si>
  <si>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</si>
  <si>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</si>
  <si>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</si>
  <si>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</si>
  <si>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</si>
  <si>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</si>
  <si>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</si>
  <si>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</si>
  <si>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</si>
  <si>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</si>
  <si>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</si>
  <si>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</si>
  <si>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</si>
  <si>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</si>
  <si>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</si>
  <si>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</si>
  <si>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</si>
  <si>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</si>
  <si>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</si>
  <si>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</si>
  <si>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</si>
  <si>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</si>
  <si>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</si>
  <si>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</si>
  <si>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</si>
  <si>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</si>
  <si>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</si>
  <si>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</si>
  <si>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</si>
  <si>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</si>
  <si>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</si>
  <si>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</si>
  <si>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</si>
  <si>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</si>
  <si>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</si>
  <si>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</si>
  <si>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</si>
  <si>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</si>
  <si>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</si>
  <si>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</si>
  <si>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</si>
  <si>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</si>
  <si>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</si>
  <si>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</si>
  <si>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</si>
  <si>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</si>
  <si>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</si>
  <si>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</si>
  <si>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</si>
  <si>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</si>
  <si>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</si>
  <si>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</si>
  <si>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</si>
  <si>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</si>
  <si>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</si>
  <si>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</si>
  <si>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</si>
  <si>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</si>
  <si>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</si>
  <si>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</si>
  <si>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</si>
  <si>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</si>
  <si>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</si>
  <si>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</si>
  <si>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</si>
  <si>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</si>
  <si>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</si>
  <si>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</si>
  <si>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</si>
  <si>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</si>
  <si>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</si>
  <si>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</si>
  <si>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</si>
  <si>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</si>
  <si>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</si>
  <si>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</si>
  <si>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</si>
  <si>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</si>
  <si>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</si>
  <si>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</si>
  <si>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</si>
  <si>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</si>
  <si>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</si>
  <si>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</si>
  <si>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</si>
  <si>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</si>
  <si>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</si>
  <si>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</si>
  <si>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</si>
  <si>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</si>
  <si>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</si>
  <si>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</si>
  <si>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</si>
  <si>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</si>
  <si>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</si>
  <si>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</si>
  <si>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</si>
  <si>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</si>
  <si>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</si>
  <si>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</si>
  <si>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</si>
  <si>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</si>
  <si>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</si>
  <si>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</si>
  <si>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</si>
  <si>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</si>
  <si>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</si>
  <si>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</si>
  <si>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</si>
  <si>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</si>
  <si>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</si>
  <si>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</si>
  <si>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</si>
  <si>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</si>
  <si>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</si>
  <si>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</si>
  <si>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</si>
  <si>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</si>
  <si>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</si>
  <si>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</si>
  <si>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</si>
  <si>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</si>
  <si>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</si>
  <si>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</si>
  <si>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</si>
  <si>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</si>
  <si>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</si>
  <si>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</si>
  <si>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</si>
  <si>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</si>
  <si>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</si>
  <si>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</si>
  <si>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</si>
  <si>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</si>
  <si>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</si>
  <si>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</si>
  <si>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</si>
  <si>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</si>
  <si>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</si>
  <si>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</si>
  <si>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</si>
  <si>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</si>
  <si>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</si>
  <si>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</si>
  <si>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</si>
  <si>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</si>
  <si>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</si>
  <si>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</si>
  <si>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</si>
  <si>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</si>
  <si>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</si>
  <si>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</si>
  <si>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</si>
  <si>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</si>
  <si>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</si>
  <si>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</si>
  <si>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</si>
  <si>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</si>
  <si>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</si>
  <si>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</si>
  <si>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</si>
  <si>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</si>
  <si>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</si>
  <si>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</si>
  <si>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</si>
  <si>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</si>
  <si>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</si>
  <si>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</si>
  <si>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</si>
  <si>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</si>
  <si>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</si>
  <si>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</si>
  <si>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</si>
  <si>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</si>
  <si>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</si>
  <si>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</si>
  <si>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</si>
  <si>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</si>
  <si>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</si>
  <si>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</si>
  <si>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</si>
  <si>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</si>
  <si>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</si>
  <si>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</si>
  <si>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</si>
  <si>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</si>
  <si>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</si>
  <si>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</si>
  <si>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</si>
  <si>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</si>
  <si>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</si>
  <si>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</si>
  <si>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</si>
  <si>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</si>
  <si>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</si>
  <si>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</si>
  <si>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</si>
  <si>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</si>
  <si>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</si>
  <si>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</si>
  <si>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</si>
  <si>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</si>
  <si>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</si>
  <si>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</si>
  <si>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</si>
  <si>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</si>
  <si>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</si>
  <si>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</si>
  <si>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</si>
  <si>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</si>
  <si>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</si>
  <si>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</si>
  <si>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</si>
  <si>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</si>
  <si>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</si>
  <si>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</si>
  <si>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</si>
  <si>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</si>
  <si>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</si>
  <si>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</si>
  <si>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</si>
  <si>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</si>
  <si>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</si>
  <si>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</si>
  <si>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</si>
  <si>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</si>
  <si>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</si>
  <si>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</si>
  <si>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</si>
  <si>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</si>
  <si>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</si>
  <si>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</si>
  <si>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</si>
  <si>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</si>
  <si>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</si>
  <si>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</si>
  <si>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</si>
  <si>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</si>
  <si>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</si>
  <si>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</si>
  <si>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</si>
  <si>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</si>
  <si>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</si>
  <si>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</si>
  <si>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</si>
  <si>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</si>
  <si>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</si>
  <si>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</si>
  <si>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</si>
  <si>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</si>
  <si>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</si>
  <si>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</si>
  <si>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</si>
  <si>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</si>
  <si>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</si>
  <si>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</si>
  <si>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</si>
  <si>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</si>
  <si>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</si>
  <si>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</si>
  <si>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</si>
  <si>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</si>
  <si>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</si>
  <si>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</si>
  <si>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</si>
  <si>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</si>
  <si>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</si>
  <si>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</si>
  <si>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</si>
  <si>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</si>
  <si>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</si>
  <si>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</si>
  <si>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</si>
  <si>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</si>
  <si>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</si>
  <si>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</si>
  <si>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</si>
  <si>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</si>
  <si>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</si>
  <si>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</si>
  <si>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</si>
  <si>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</si>
  <si>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</si>
  <si>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</si>
  <si>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</si>
  <si>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</si>
  <si>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</si>
  <si>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</si>
  <si>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</si>
  <si>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</si>
  <si>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</si>
  <si>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</si>
  <si>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</si>
  <si>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</si>
  <si>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</si>
  <si>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</si>
  <si>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</si>
  <si>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</si>
  <si>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</si>
  <si>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</si>
  <si>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</si>
  <si>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</si>
  <si>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</si>
  <si>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</si>
  <si>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</si>
  <si>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</si>
  <si>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</si>
  <si>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</si>
  <si>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</si>
  <si>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</si>
  <si>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</si>
  <si>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</si>
  <si>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</si>
  <si>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</si>
  <si>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</si>
  <si>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</si>
  <si>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</si>
  <si>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</si>
  <si>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</si>
  <si>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</si>
  <si>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</si>
  <si>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</si>
  <si>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</si>
  <si>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</si>
  <si>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</si>
  <si>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</si>
  <si>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</si>
  <si>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</si>
  <si>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</si>
  <si>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</si>
  <si>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</si>
  <si>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</si>
  <si>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</si>
  <si>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</si>
  <si>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</si>
  <si>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</si>
  <si>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</si>
  <si>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</si>
  <si>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</si>
  <si>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</si>
  <si>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</si>
  <si>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</si>
  <si>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</si>
  <si>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</si>
  <si>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</si>
  <si>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</si>
  <si>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</si>
  <si>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</si>
  <si>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</si>
  <si>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</si>
  <si>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</si>
  <si>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</si>
  <si>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</si>
  <si>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</si>
  <si>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</si>
  <si>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</si>
  <si>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</si>
  <si>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</si>
  <si>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</si>
  <si>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</si>
  <si>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</si>
  <si>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</si>
  <si>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</si>
  <si>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</si>
  <si>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</si>
  <si>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</si>
  <si>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</si>
  <si>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</si>
  <si>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</si>
  <si>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</si>
  <si>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</si>
  <si>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</si>
  <si>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</si>
  <si>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</si>
  <si>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</si>
  <si>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</si>
  <si>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</si>
  <si>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</si>
  <si>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</si>
  <si>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</si>
  <si>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</si>
  <si>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</si>
  <si>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</si>
  <si>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</si>
  <si>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</si>
  <si>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</si>
  <si>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</si>
  <si>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</si>
  <si>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</si>
  <si>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</si>
  <si>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</si>
  <si>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</si>
  <si>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</si>
  <si>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</si>
  <si>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</si>
  <si>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</si>
  <si>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</si>
  <si>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</si>
  <si>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</si>
  <si>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</si>
  <si>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</si>
  <si>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</si>
  <si>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</si>
  <si>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</si>
  <si>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</si>
  <si>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</si>
  <si>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</si>
  <si>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</si>
  <si>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</si>
  <si>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</si>
  <si>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</si>
  <si>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</si>
  <si>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</si>
  <si>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</si>
  <si>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</si>
  <si>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</si>
  <si>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</si>
  <si>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</si>
  <si>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</si>
  <si>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</si>
  <si>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</si>
  <si>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</si>
  <si>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</si>
  <si>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</si>
  <si>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</si>
  <si>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</si>
  <si>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</si>
  <si>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</si>
  <si>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</si>
  <si>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</si>
  <si>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</si>
  <si>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</si>
  <si>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</si>
  <si>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</si>
  <si>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</si>
  <si>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</si>
  <si>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</si>
  <si>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</si>
  <si>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</si>
  <si>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</si>
  <si>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</si>
  <si>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</si>
  <si>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</si>
  <si>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</si>
  <si>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</si>
  <si>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</si>
  <si>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</si>
  <si>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</si>
  <si>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</si>
  <si>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</si>
  <si>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</si>
  <si>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</si>
  <si>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</si>
  <si>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</si>
  <si>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</si>
  <si>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</si>
  <si>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</si>
  <si>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</si>
  <si>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</si>
  <si>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</si>
  <si>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</si>
  <si>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</si>
  <si>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</si>
  <si>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</si>
  <si>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</si>
  <si>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</si>
  <si>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</si>
  <si>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</si>
  <si>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</si>
  <si>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</si>
  <si>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</si>
  <si>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</si>
  <si>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</si>
  <si>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</si>
  <si>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</si>
  <si>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</si>
  <si>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</si>
  <si>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</si>
  <si>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</si>
  <si>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</si>
  <si>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</si>
  <si>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</si>
  <si>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</si>
  <si>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</si>
  <si>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</si>
  <si>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</si>
  <si>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</si>
  <si>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</si>
  <si>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</si>
  <si>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</si>
  <si>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</si>
  <si>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</si>
  <si>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</si>
  <si>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</si>
  <si>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</si>
  <si>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</si>
  <si>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</si>
  <si>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</si>
  <si>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</si>
  <si>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</si>
  <si>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</si>
  <si>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</si>
  <si>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</si>
  <si>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</si>
  <si>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</si>
  <si>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</si>
  <si>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</si>
  <si>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</si>
  <si>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</si>
  <si>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</si>
  <si>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</si>
  <si>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</si>
  <si>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</si>
  <si>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</si>
  <si>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</si>
  <si>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</si>
  <si>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</si>
  <si>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</si>
  <si>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</si>
  <si>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</si>
  <si>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</si>
  <si>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</si>
  <si>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</si>
  <si>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</si>
  <si>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</si>
  <si>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</si>
  <si>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</si>
  <si>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</si>
  <si>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</si>
  <si>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</si>
  <si>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</si>
  <si>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</si>
  <si>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</si>
  <si>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</si>
  <si>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</si>
  <si>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</si>
  <si>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</si>
  <si>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</si>
  <si>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</si>
  <si>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</si>
  <si>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</si>
  <si>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</si>
  <si>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</si>
  <si>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</si>
  <si>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</si>
  <si>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</si>
  <si>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</si>
  <si>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</si>
  <si>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</si>
  <si>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</si>
  <si>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</si>
  <si>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</si>
  <si>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</si>
  <si>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</si>
  <si>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</si>
  <si>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</si>
  <si>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</si>
  <si>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</si>
  <si>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</si>
  <si>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</si>
  <si>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</si>
  <si>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</si>
  <si>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</si>
  <si>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</si>
  <si>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</si>
  <si>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</si>
  <si>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</si>
  <si>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</si>
  <si>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</si>
  <si>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</si>
  <si>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</si>
  <si>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</si>
  <si>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</si>
  <si>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</si>
  <si>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</si>
  <si>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</si>
  <si>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</si>
  <si>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</si>
  <si>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</si>
  <si>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</si>
  <si>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</si>
  <si>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</si>
  <si>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</si>
  <si>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</si>
  <si>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</si>
  <si>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</si>
  <si>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</si>
  <si>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</si>
  <si>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</si>
  <si>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</si>
  <si>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</si>
  <si>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</si>
  <si>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</si>
  <si>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</si>
  <si>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</si>
  <si>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</si>
  <si>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</si>
  <si>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</si>
  <si>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</si>
  <si>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</si>
  <si>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</si>
  <si>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</si>
  <si>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</si>
  <si>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</si>
  <si>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</si>
  <si>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</si>
  <si>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</si>
  <si>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</si>
  <si>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</si>
  <si>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</si>
  <si>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</si>
  <si>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</si>
  <si>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</si>
  <si>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</si>
  <si>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</si>
  <si>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</si>
  <si>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</si>
  <si>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</si>
  <si>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</si>
  <si>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</si>
  <si>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</si>
  <si>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</si>
  <si>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</si>
  <si>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</si>
  <si>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</si>
  <si>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</si>
  <si>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</si>
  <si>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</si>
  <si>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</si>
  <si>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</si>
  <si>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</si>
  <si>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</si>
  <si>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</si>
  <si>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</si>
  <si>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</si>
  <si>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</si>
  <si>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</si>
  <si>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</si>
  <si>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</si>
  <si>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</si>
  <si>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</si>
  <si>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</si>
  <si>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</si>
  <si>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</si>
  <si>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</si>
  <si>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</si>
  <si>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</si>
  <si>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</si>
  <si>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</si>
  <si>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</si>
  <si>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</si>
  <si>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</si>
  <si>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</si>
  <si>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</si>
  <si>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</si>
  <si>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</si>
  <si>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</si>
  <si>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</si>
  <si>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</si>
  <si>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</si>
  <si>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</si>
  <si>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</si>
  <si>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</si>
  <si>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</si>
  <si>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</si>
  <si>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</si>
  <si>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</si>
  <si>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</si>
  <si>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</si>
  <si>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</si>
  <si>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</si>
  <si>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</si>
  <si>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</si>
  <si>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</si>
  <si>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</si>
  <si>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</si>
  <si>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</si>
  <si>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</si>
  <si>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</si>
  <si>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</si>
  <si>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</si>
  <si>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</si>
  <si>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</si>
  <si>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</si>
  <si>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</si>
  <si>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</si>
  <si>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</si>
  <si>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</si>
  <si>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</si>
  <si>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</si>
  <si>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</si>
  <si>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</si>
  <si>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</si>
  <si>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</si>
  <si>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</si>
  <si>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</si>
  <si>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</si>
  <si>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</si>
  <si>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</si>
  <si>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</si>
  <si>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</si>
  <si>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</si>
  <si>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</si>
  <si>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</si>
  <si>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</si>
  <si>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</si>
  <si>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</si>
  <si>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</si>
  <si>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</si>
  <si>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</si>
  <si>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</si>
  <si>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</si>
  <si>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</si>
  <si>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</si>
  <si>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</si>
  <si>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</si>
  <si>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</si>
  <si>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</si>
  <si>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</si>
  <si>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</si>
  <si>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</si>
  <si>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</si>
  <si>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</si>
  <si>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</si>
  <si>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</si>
  <si>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</si>
  <si>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</si>
  <si>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</si>
  <si>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</si>
  <si>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</si>
  <si>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</si>
  <si>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</si>
  <si>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</si>
  <si>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</si>
  <si>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</si>
  <si>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</si>
  <si>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</si>
  <si>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</si>
  <si>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</si>
  <si>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</si>
  <si>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</si>
  <si>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</si>
  <si>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</si>
  <si>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</si>
  <si>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</si>
  <si>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</si>
  <si>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</si>
  <si>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</si>
  <si>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</si>
  <si>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</si>
  <si>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</si>
  <si>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</si>
  <si>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</si>
  <si>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</si>
  <si>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</si>
  <si>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</si>
  <si>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</si>
  <si>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</si>
  <si>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</si>
  <si>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</si>
  <si>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</si>
  <si>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</si>
  <si>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</si>
  <si>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</si>
  <si>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</si>
  <si>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</si>
  <si>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</si>
  <si>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</si>
  <si>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</si>
  <si>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</si>
  <si>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</si>
  <si>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</si>
  <si>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</si>
  <si>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</si>
  <si>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</si>
  <si>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</si>
  <si>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</si>
  <si>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</si>
  <si>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</si>
  <si>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</si>
  <si>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</si>
  <si>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</si>
  <si>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</si>
  <si>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</si>
  <si>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</si>
  <si>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</si>
  <si>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</si>
  <si>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</si>
  <si>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</si>
  <si>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</si>
  <si>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</si>
  <si>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</si>
  <si>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</si>
  <si>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</si>
  <si>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</si>
  <si>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</si>
  <si>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</si>
  <si>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</si>
  <si>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</si>
  <si>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</si>
  <si>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</si>
  <si>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</si>
  <si>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</si>
  <si>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</si>
  <si>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</si>
  <si>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</si>
  <si>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</si>
  <si>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</si>
  <si>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</si>
  <si>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</si>
  <si>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</si>
  <si>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</si>
  <si>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</si>
  <si>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</si>
  <si>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</si>
  <si>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</si>
  <si>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</si>
  <si>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</si>
  <si>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</si>
  <si>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</si>
  <si>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</si>
  <si>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</si>
  <si>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</si>
  <si>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</si>
  <si>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</si>
  <si>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</si>
  <si>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</si>
  <si>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</si>
  <si>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</si>
  <si>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</si>
  <si>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</si>
  <si>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</si>
  <si>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</si>
  <si>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</si>
  <si>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</si>
  <si>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</si>
  <si>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</si>
  <si>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</si>
  <si>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</si>
  <si>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</si>
  <si>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</si>
  <si>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</si>
  <si>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</si>
  <si>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</si>
  <si>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</si>
  <si>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</si>
  <si>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</si>
  <si>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</si>
  <si>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</si>
  <si>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</si>
  <si>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</si>
  <si>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</si>
  <si>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</si>
  <si>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</si>
  <si>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</si>
  <si>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</si>
  <si>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</si>
  <si>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</si>
  <si>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</si>
  <si>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</si>
  <si>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</si>
  <si>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</si>
  <si>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</si>
  <si>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</si>
  <si>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</si>
  <si>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</si>
  <si>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</si>
  <si>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</si>
  <si>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</si>
  <si>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</si>
  <si>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</si>
  <si>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</si>
  <si>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</si>
  <si>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</si>
  <si>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</si>
  <si>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</si>
  <si>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</si>
  <si>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</si>
  <si>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</si>
  <si>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</si>
  <si>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</si>
  <si>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</si>
  <si>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</si>
  <si>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</si>
  <si>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</si>
  <si>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</si>
  <si>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</si>
  <si>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</si>
  <si>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</si>
  <si>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</si>
  <si>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</si>
  <si>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</si>
  <si>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</si>
  <si>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</si>
  <si>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</si>
  <si>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</si>
  <si>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</si>
  <si>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</si>
  <si>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</si>
  <si>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</si>
  <si>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</si>
  <si>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</si>
  <si>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</si>
  <si>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</si>
  <si>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</si>
  <si>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</si>
  <si>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</si>
  <si>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</si>
  <si>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</si>
  <si>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</si>
  <si>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</si>
  <si>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</si>
  <si>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</si>
  <si>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</si>
  <si>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</si>
  <si>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</si>
  <si>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</si>
  <si>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</si>
  <si>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</si>
  <si>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</si>
  <si>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</si>
  <si>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</si>
  <si>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</si>
  <si>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</si>
  <si>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</si>
  <si>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</si>
  <si>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</si>
  <si>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</si>
  <si>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</si>
  <si>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</si>
  <si>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</si>
  <si>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</si>
  <si>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</si>
  <si>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</si>
  <si>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</si>
  <si>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</si>
  <si>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</si>
  <si>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</si>
  <si>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</si>
  <si>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</si>
  <si>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</si>
  <si>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</si>
  <si>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</si>
  <si>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</si>
  <si>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</si>
  <si>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</si>
  <si>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</si>
  <si>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</si>
  <si>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</si>
  <si>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</si>
  <si>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</si>
  <si>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</si>
  <si>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</si>
  <si>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</si>
  <si>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</si>
  <si>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</si>
  <si>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</si>
  <si>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</si>
  <si>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</si>
  <si>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</si>
  <si>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</si>
  <si>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</si>
  <si>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</si>
  <si>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</si>
  <si>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</si>
  <si>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</si>
  <si>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</si>
  <si>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</si>
  <si>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</si>
  <si>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</si>
  <si>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</si>
  <si>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</si>
  <si>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</si>
  <si>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</si>
  <si>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</si>
  <si>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</si>
  <si>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</si>
  <si>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</si>
  <si>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</si>
  <si>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</si>
  <si>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</si>
  <si>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</si>
  <si>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</si>
  <si>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</si>
  <si>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</si>
  <si>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</si>
  <si>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</si>
  <si>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</si>
  <si>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</si>
  <si>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</si>
  <si>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</si>
  <si>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</si>
  <si>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</si>
  <si>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</si>
  <si>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</si>
  <si>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</si>
  <si>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</si>
  <si>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</si>
  <si>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</si>
  <si>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</si>
  <si>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</si>
  <si>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</si>
  <si>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</si>
  <si>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</si>
  <si>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</si>
  <si>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</si>
  <si>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</si>
  <si>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</si>
  <si>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</si>
  <si>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</si>
  <si>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</si>
  <si>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</si>
  <si>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</si>
  <si>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</si>
  <si>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</si>
  <si>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</si>
  <si>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</si>
  <si>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</si>
  <si>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</si>
  <si>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</si>
  <si>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</si>
  <si>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</si>
  <si>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</si>
  <si>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</si>
  <si>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</si>
  <si>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</si>
  <si>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</si>
  <si>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</si>
  <si>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</si>
  <si>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</si>
  <si>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</si>
  <si>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</si>
  <si>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</si>
  <si>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</si>
  <si>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</si>
  <si>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</si>
  <si>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</si>
  <si>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</si>
  <si>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</si>
  <si>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</si>
  <si>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</si>
  <si>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</si>
  <si>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</si>
  <si>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</si>
  <si>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</si>
  <si>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</si>
  <si>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</si>
  <si>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</si>
  <si>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</si>
  <si>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</si>
  <si>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</si>
  <si>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</si>
  <si>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</si>
  <si>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</si>
  <si>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</si>
  <si>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</si>
  <si>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</si>
  <si>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</si>
  <si>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</si>
  <si>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</si>
  <si>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</si>
  <si>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</si>
  <si>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</si>
  <si>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</si>
  <si>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</si>
  <si>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</si>
  <si>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</si>
  <si>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</si>
  <si>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</si>
  <si>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</si>
  <si>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</si>
  <si>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</si>
  <si>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</si>
  <si>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</si>
  <si>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</si>
  <si>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</si>
  <si>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</si>
  <si>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</si>
  <si>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</si>
  <si>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</si>
  <si>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</si>
  <si>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</si>
  <si>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</si>
  <si>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</si>
  <si>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</si>
  <si>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</si>
  <si>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</si>
  <si>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</si>
  <si>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</si>
  <si>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</si>
  <si>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</si>
  <si>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</si>
  <si>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</si>
  <si>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</si>
  <si>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</si>
  <si>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</si>
  <si>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</si>
  <si>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</si>
  <si>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</si>
  <si>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</si>
  <si>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</si>
  <si>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</si>
  <si>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</si>
  <si>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</si>
  <si>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</si>
  <si>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</si>
  <si>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</si>
  <si>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</si>
  <si>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</si>
  <si>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</si>
  <si>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</si>
  <si>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</si>
  <si>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</si>
  <si>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</si>
  <si>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</si>
  <si>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</si>
  <si>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</si>
  <si>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</si>
  <si>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</si>
  <si>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</si>
  <si>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</si>
  <si>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</si>
  <si>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</si>
  <si>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</si>
  <si>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</si>
  <si>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</si>
  <si>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</si>
  <si>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</si>
  <si>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</si>
  <si>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</si>
  <si>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</si>
  <si>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</si>
  <si>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</si>
  <si>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</si>
  <si>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</si>
  <si>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</si>
  <si>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</si>
  <si>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</si>
  <si>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</si>
  <si>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</si>
  <si>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</si>
  <si>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</si>
  <si>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</si>
  <si>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</si>
  <si>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</si>
  <si>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</si>
  <si>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</si>
  <si>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</si>
  <si>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</si>
  <si>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</si>
  <si>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</si>
  <si>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</si>
  <si>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</si>
  <si>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</si>
  <si>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</si>
  <si>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</si>
  <si>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</si>
  <si>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</si>
  <si>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</si>
  <si>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</si>
  <si>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</si>
  <si>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</si>
  <si>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</si>
  <si>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</si>
  <si>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</si>
  <si>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</si>
  <si>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</si>
  <si>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</si>
  <si>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</si>
  <si>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</si>
  <si>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</si>
  <si>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</si>
  <si>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</si>
  <si>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</si>
  <si>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</si>
  <si>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</si>
  <si>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</si>
  <si>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</si>
  <si>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</si>
  <si>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</si>
  <si>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</si>
  <si>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</si>
  <si>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</si>
  <si>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</si>
  <si>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</si>
  <si>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</si>
  <si>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</si>
  <si>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</si>
  <si>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</si>
  <si>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</si>
  <si>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</si>
  <si>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</si>
  <si>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</si>
  <si>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</si>
  <si>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</si>
  <si>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</si>
  <si>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</si>
  <si>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</si>
  <si>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</si>
  <si>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</si>
  <si>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</si>
  <si>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</si>
  <si>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</si>
  <si>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</si>
  <si>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</si>
  <si>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</si>
  <si>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</si>
  <si>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</si>
  <si>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</si>
  <si>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</si>
  <si>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</si>
  <si>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</si>
  <si>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</si>
  <si>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</si>
  <si>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</si>
  <si>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</si>
  <si>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</si>
  <si>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</si>
  <si>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</si>
  <si>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</si>
  <si>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</si>
  <si>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</si>
  <si>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</si>
  <si>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</si>
  <si>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</si>
  <si>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</si>
  <si>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</si>
  <si>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</si>
  <si>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</si>
  <si>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</si>
  <si>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</si>
  <si>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</si>
  <si>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</si>
  <si>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</si>
  <si>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</si>
  <si>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</si>
  <si>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</si>
  <si>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</si>
  <si>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</si>
  <si>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</si>
  <si>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</si>
  <si>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</si>
  <si>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</si>
  <si>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</si>
  <si>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</si>
  <si>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</si>
  <si>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</si>
  <si>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</si>
  <si>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</si>
  <si>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</si>
  <si>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</si>
  <si>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</si>
  <si>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</si>
  <si>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</si>
  <si>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</si>
  <si>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</si>
  <si>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</si>
  <si>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</si>
  <si>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</si>
  <si>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</si>
  <si>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</si>
  <si>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</si>
  <si>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</si>
  <si>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</si>
  <si>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</si>
  <si>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</si>
  <si>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</si>
  <si>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</si>
  <si>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</si>
  <si>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</si>
  <si>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</si>
  <si>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</si>
  <si>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</si>
  <si>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</si>
  <si>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</si>
  <si>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</si>
  <si>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</si>
  <si>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</si>
  <si>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</si>
  <si>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</si>
  <si>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</si>
  <si>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</si>
  <si>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</si>
  <si>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</si>
  <si>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</si>
  <si>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</si>
  <si>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</si>
  <si>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</si>
  <si>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</si>
  <si>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</si>
  <si>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</si>
  <si>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</si>
  <si>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</si>
  <si>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</si>
  <si>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</si>
  <si>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</si>
  <si>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</si>
  <si>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</si>
  <si>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</si>
  <si>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</si>
  <si>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</si>
  <si>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</si>
  <si>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</si>
  <si>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</si>
  <si>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</si>
  <si>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</si>
  <si>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</si>
  <si>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</si>
  <si>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</si>
  <si>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</si>
  <si>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</si>
  <si>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</si>
  <si>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</si>
  <si>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</si>
  <si>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</si>
  <si>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</si>
  <si>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</si>
  <si>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</si>
  <si>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</si>
  <si>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</si>
  <si>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</si>
  <si>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</si>
  <si>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</si>
  <si>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</si>
  <si>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</si>
  <si>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</si>
  <si>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</si>
  <si>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</si>
  <si>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</si>
  <si>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</si>
  <si>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</si>
  <si>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</si>
  <si>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</si>
  <si>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</si>
  <si>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</si>
  <si>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</si>
  <si>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</si>
  <si>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</si>
  <si>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</si>
  <si>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</si>
  <si>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</si>
  <si>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</si>
  <si>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</si>
  <si>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</si>
  <si>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</si>
  <si>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</si>
  <si>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</si>
  <si>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</si>
  <si>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</si>
  <si>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</si>
  <si>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</si>
  <si>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</si>
  <si>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</si>
  <si>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</si>
  <si>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</si>
  <si>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</si>
  <si>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</si>
  <si>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</si>
  <si>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</si>
  <si>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</si>
  <si>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</si>
  <si>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</si>
  <si>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</si>
  <si>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</si>
  <si>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</si>
  <si>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</si>
  <si>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</si>
  <si>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</si>
  <si>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</si>
  <si>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</si>
  <si>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</si>
  <si>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</si>
  <si>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</si>
  <si>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</si>
  <si>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</si>
  <si>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</si>
  <si>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</si>
  <si>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</si>
  <si>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</si>
  <si>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</si>
  <si>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</si>
  <si>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</si>
  <si>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</si>
  <si>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</si>
  <si>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</si>
  <si>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</si>
  <si>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</si>
  <si>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</si>
  <si>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</si>
  <si>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</si>
  <si>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</si>
  <si>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</si>
  <si>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</si>
  <si>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</si>
  <si>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</si>
  <si>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</si>
  <si>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</si>
  <si>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</si>
  <si>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</si>
  <si>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</si>
  <si>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</si>
  <si>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</si>
  <si>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</si>
  <si>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</si>
  <si>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</si>
  <si>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</si>
  <si>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</si>
  <si>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</si>
  <si>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</si>
  <si>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</si>
  <si>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</si>
  <si>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</si>
  <si>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</si>
  <si>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</si>
  <si>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</si>
  <si>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</si>
  <si>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</si>
  <si>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</si>
  <si>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</si>
  <si>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</si>
  <si>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</si>
  <si>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</si>
  <si>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</si>
  <si>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</si>
  <si>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</si>
  <si>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</si>
  <si>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</si>
  <si>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</si>
  <si>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</si>
  <si>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</si>
  <si>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</si>
  <si>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</si>
  <si>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</si>
  <si>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</si>
  <si>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</si>
  <si>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</si>
  <si>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</si>
  <si>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</si>
  <si>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</si>
  <si>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</si>
  <si>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</si>
  <si>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</si>
  <si>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</si>
  <si>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</si>
  <si>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</si>
  <si>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</si>
  <si>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</si>
  <si>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</si>
  <si>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</si>
  <si>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</si>
  <si>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</si>
  <si>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</si>
  <si>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</si>
  <si>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</si>
  <si>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</si>
  <si>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</si>
  <si>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</si>
  <si>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</si>
  <si>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</si>
  <si>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</si>
  <si>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</si>
  <si>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</si>
  <si>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</si>
  <si>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</si>
  <si>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</si>
  <si>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</si>
  <si>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</si>
  <si>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</si>
  <si>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</si>
  <si>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</si>
  <si>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</si>
  <si>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</si>
  <si>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</si>
  <si>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</si>
  <si>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</si>
  <si>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</si>
  <si>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</si>
  <si>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</si>
  <si>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</si>
  <si>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</si>
  <si>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</si>
  <si>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</si>
  <si>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</si>
  <si>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</si>
  <si>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</si>
  <si>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</si>
  <si>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</si>
  <si>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</si>
  <si>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</si>
  <si>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</si>
  <si>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</si>
  <si>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</si>
  <si>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</si>
  <si>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</si>
  <si>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</si>
  <si>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</si>
  <si>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</si>
  <si>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</si>
  <si>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</si>
  <si>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</si>
  <si>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</si>
  <si>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</si>
  <si>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</si>
  <si>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</si>
  <si>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</si>
  <si>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</si>
  <si>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</si>
  <si>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</si>
  <si>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</si>
  <si>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</si>
  <si>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</si>
  <si>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</si>
  <si>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</si>
  <si>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</si>
  <si>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</si>
  <si>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</si>
  <si>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</si>
  <si>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</si>
  <si>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</si>
  <si>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</si>
  <si>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</si>
  <si>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</si>
  <si>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</si>
  <si>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</si>
  <si>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</si>
  <si>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</si>
  <si>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</si>
  <si>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</si>
  <si>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</si>
  <si>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</si>
  <si>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</si>
  <si>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</si>
  <si>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</si>
  <si>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</si>
  <si>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</si>
  <si>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</si>
  <si>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</si>
  <si>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</si>
  <si>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</si>
  <si>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</si>
  <si>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</si>
  <si>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</si>
  <si>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</si>
  <si>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</si>
  <si>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</si>
  <si>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</si>
  <si>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</si>
  <si>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</si>
  <si>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</si>
  <si>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</si>
  <si>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</si>
  <si>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</si>
  <si>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</si>
  <si>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</si>
  <si>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</si>
  <si>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</si>
  <si>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</si>
  <si>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</si>
  <si>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</si>
  <si>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</si>
  <si>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</si>
  <si>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</si>
  <si>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</si>
  <si>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</si>
  <si>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</si>
  <si>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</si>
  <si>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</si>
  <si>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</si>
  <si>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</si>
  <si>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</si>
  <si>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</si>
  <si>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</si>
  <si>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</si>
  <si>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</si>
  <si>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</si>
  <si>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</si>
  <si>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</si>
  <si>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</si>
  <si>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</si>
  <si>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</si>
  <si>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</si>
  <si>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</si>
  <si>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</si>
  <si>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</si>
  <si>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</si>
  <si>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</si>
  <si>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</si>
  <si>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</si>
  <si>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</si>
  <si>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</si>
  <si>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</si>
  <si>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</si>
  <si>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</si>
  <si>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</si>
  <si>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</si>
  <si>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</si>
  <si>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</si>
  <si>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</si>
  <si>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</si>
  <si>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</si>
  <si>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</si>
  <si>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</si>
  <si>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</si>
  <si>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</si>
  <si>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</si>
  <si>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</si>
  <si>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</si>
  <si>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</si>
  <si>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</si>
  <si>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</si>
  <si>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</si>
  <si>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</si>
  <si>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</si>
  <si>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</si>
  <si>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</si>
  <si>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</si>
  <si>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</si>
  <si>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</si>
  <si>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</si>
  <si>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</si>
  <si>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</si>
  <si>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</si>
  <si>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</si>
  <si>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</si>
  <si>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</si>
  <si>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</si>
  <si>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</si>
  <si>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</si>
  <si>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</si>
  <si>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</si>
  <si>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</si>
  <si>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</si>
  <si>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</si>
  <si>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</si>
  <si>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</si>
  <si>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</si>
  <si>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</si>
  <si>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</si>
  <si>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</si>
  <si>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</si>
  <si>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</si>
  <si>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</si>
  <si>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</si>
  <si>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</si>
  <si>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</si>
  <si>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</si>
  <si>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</si>
  <si>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</si>
  <si>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</si>
  <si>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</si>
  <si>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</si>
  <si>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</si>
  <si>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</si>
  <si>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</si>
  <si>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</si>
  <si>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</si>
  <si>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</si>
  <si>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</si>
  <si>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</si>
  <si>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</si>
  <si>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</si>
  <si>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</si>
  <si>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</si>
  <si>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</si>
  <si>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</si>
  <si>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</si>
  <si>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</si>
  <si>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</si>
  <si>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</si>
  <si>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</si>
  <si>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</si>
  <si>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</si>
  <si>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</si>
  <si>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</si>
  <si>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</si>
  <si>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</si>
  <si>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</si>
  <si>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</si>
  <si>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</si>
  <si>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</si>
  <si>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</si>
  <si>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</si>
  <si>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</si>
  <si>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</si>
  <si>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</si>
  <si>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</si>
  <si>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</si>
  <si>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</si>
  <si>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</si>
  <si>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</si>
  <si>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</si>
  <si>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</si>
  <si>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</si>
  <si>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</si>
  <si>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</si>
  <si>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</si>
  <si>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</si>
  <si>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</si>
  <si>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</si>
  <si>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</si>
  <si>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</si>
  <si>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</si>
  <si>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</si>
  <si>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</si>
  <si>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</si>
  <si>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</si>
  <si>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</si>
  <si>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</si>
  <si>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</si>
  <si>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</si>
  <si>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</si>
  <si>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</si>
  <si>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</si>
  <si>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</si>
  <si>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</si>
  <si>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</si>
  <si>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</si>
  <si>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</si>
  <si>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</si>
  <si>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</si>
  <si>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</si>
  <si>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</si>
  <si>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</si>
  <si>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</si>
  <si>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</si>
  <si>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</si>
  <si>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</si>
  <si>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</si>
  <si>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</si>
  <si>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</si>
  <si>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</si>
  <si>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</si>
  <si>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</si>
  <si>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</si>
  <si>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</si>
  <si>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</si>
  <si>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</si>
  <si>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</si>
  <si>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</si>
  <si>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</si>
  <si>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</si>
  <si>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</si>
  <si>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</si>
  <si>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</si>
  <si>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</si>
  <si>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</si>
  <si>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</si>
  <si>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</si>
  <si>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</si>
  <si>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</si>
  <si>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</si>
  <si>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</si>
  <si>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</si>
  <si>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</si>
  <si>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</si>
  <si>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</si>
  <si>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</si>
  <si>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</si>
  <si>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</si>
  <si>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</si>
  <si>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</si>
  <si>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</si>
  <si>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</si>
  <si>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</si>
  <si>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</si>
  <si>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</si>
  <si>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</si>
  <si>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</si>
  <si>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</si>
  <si>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</si>
  <si>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</si>
  <si>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</si>
  <si>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</si>
  <si>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</si>
  <si>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</si>
  <si>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</si>
  <si>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</si>
  <si>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</si>
  <si>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</si>
  <si>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</si>
  <si>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</si>
  <si>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</si>
  <si>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</si>
  <si>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</si>
  <si>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</si>
  <si>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</si>
  <si>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</si>
  <si>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</si>
  <si>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</si>
  <si>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</si>
  <si>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</si>
  <si>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</si>
  <si>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</si>
  <si>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</si>
  <si>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</si>
  <si>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</si>
  <si>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</si>
  <si>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</si>
  <si>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</si>
  <si>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</si>
  <si>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</si>
  <si>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</si>
  <si>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</si>
  <si>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</si>
  <si>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</si>
  <si>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</si>
  <si>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</si>
  <si>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</si>
  <si>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</si>
  <si>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</si>
  <si>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</si>
  <si>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</si>
  <si>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</si>
  <si>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</si>
  <si>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</si>
  <si>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</si>
  <si>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</si>
  <si>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</si>
  <si>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</si>
  <si>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</si>
  <si>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</si>
  <si>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</si>
  <si>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</si>
  <si>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</si>
  <si>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</si>
  <si>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</si>
  <si>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</si>
  <si>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</si>
  <si>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</si>
  <si>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</si>
  <si>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</si>
  <si>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</si>
  <si>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</si>
  <si>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</si>
  <si>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</si>
  <si>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</si>
  <si>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</si>
  <si>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</si>
  <si>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</si>
  <si>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</si>
  <si>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</si>
  <si>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</si>
  <si>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</si>
  <si>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</si>
  <si>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</si>
  <si>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</si>
  <si>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</si>
  <si>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</si>
  <si>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</si>
  <si>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</si>
  <si>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</si>
  <si>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</si>
  <si>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</si>
  <si>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</si>
  <si>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</si>
  <si>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</si>
  <si>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</si>
  <si>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</si>
  <si>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</si>
  <si>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</si>
  <si>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</si>
  <si>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</si>
  <si>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</si>
  <si>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</si>
  <si>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</si>
  <si>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</si>
  <si>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</si>
  <si>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</si>
  <si>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</si>
  <si>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</si>
  <si>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</si>
  <si>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</si>
  <si>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</si>
  <si>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</si>
  <si>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</si>
  <si>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</si>
  <si>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</si>
  <si>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</si>
  <si>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</si>
  <si>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</si>
  <si>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</si>
  <si>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</si>
  <si>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</si>
  <si>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</si>
  <si>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</si>
  <si>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</si>
  <si>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</si>
  <si>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</si>
  <si>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</si>
  <si>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</si>
  <si>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</si>
  <si>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</si>
  <si>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</si>
  <si>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</si>
  <si>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</si>
  <si>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</si>
  <si>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</si>
  <si>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</si>
  <si>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</si>
  <si>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</si>
  <si>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</si>
  <si>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</si>
  <si>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</si>
  <si>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</si>
  <si>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</si>
  <si>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</si>
  <si>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</si>
  <si>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</si>
  <si>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</si>
  <si>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</si>
  <si>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</si>
  <si>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</si>
  <si>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</si>
  <si>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</si>
  <si>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</si>
  <si>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</si>
  <si>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</si>
  <si>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</si>
  <si>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</si>
  <si>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</si>
  <si>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</si>
  <si>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</si>
  <si>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</si>
  <si>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</si>
  <si>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</si>
  <si>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</si>
  <si>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</si>
  <si>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</si>
  <si>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</si>
  <si>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</si>
  <si>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</si>
  <si>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</si>
  <si>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</si>
  <si>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</si>
  <si>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</si>
  <si>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</si>
  <si>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</si>
  <si>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</si>
  <si>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</si>
  <si>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</si>
  <si>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</si>
  <si>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</si>
  <si>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</si>
  <si>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</si>
  <si>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</si>
  <si>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</si>
  <si>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</si>
  <si>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</si>
  <si>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</si>
  <si>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</si>
  <si>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</si>
  <si>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</si>
  <si>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</si>
  <si>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</si>
  <si>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</si>
  <si>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</si>
  <si>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</si>
  <si>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</si>
  <si>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</si>
  <si>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</si>
  <si>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</si>
  <si>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</si>
  <si>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</si>
  <si>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</si>
  <si>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</si>
  <si>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</si>
  <si>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</si>
  <si>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</si>
  <si>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</si>
  <si>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</si>
  <si>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</si>
  <si>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</si>
  <si>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</si>
  <si>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</si>
  <si>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</si>
  <si>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</si>
  <si>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</si>
  <si>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</si>
  <si>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</si>
  <si>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</si>
  <si>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</si>
  <si>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</si>
  <si>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</si>
  <si>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</si>
  <si>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</si>
  <si>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</si>
  <si>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</si>
  <si>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</si>
  <si>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</si>
  <si>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</si>
  <si>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</si>
  <si>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</si>
  <si>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</si>
  <si>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</si>
  <si>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</si>
  <si>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</si>
  <si>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</si>
  <si>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</si>
  <si>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</si>
  <si>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</si>
  <si>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</si>
  <si>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</si>
  <si>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</si>
  <si>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</si>
  <si>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</si>
  <si>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</si>
  <si>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</si>
  <si>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</si>
  <si>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</si>
  <si>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</si>
  <si>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</si>
  <si>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</si>
  <si>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</si>
  <si>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</si>
  <si>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</si>
  <si>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</si>
  <si>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</si>
  <si>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</si>
  <si>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</si>
  <si>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</si>
  <si>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</si>
  <si>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</si>
  <si>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</si>
  <si>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</si>
  <si>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</si>
  <si>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</si>
  <si>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</si>
  <si>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</si>
  <si>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</si>
  <si>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</si>
  <si>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</si>
  <si>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</si>
  <si>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</si>
  <si>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</si>
  <si>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</si>
  <si>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</si>
  <si>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</si>
  <si>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</si>
  <si>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</si>
  <si>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</si>
  <si>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</si>
  <si>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</si>
  <si>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</si>
  <si>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</si>
  <si>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</si>
  <si>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</si>
  <si>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</si>
  <si>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</si>
  <si>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</si>
  <si>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</si>
  <si>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</si>
  <si>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</si>
  <si>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</si>
  <si>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</si>
  <si>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</si>
  <si>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</si>
  <si>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</si>
  <si>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</si>
  <si>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</si>
  <si>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</si>
  <si>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</si>
  <si>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</si>
  <si>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</si>
  <si>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</si>
  <si>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</si>
  <si>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</si>
  <si>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</si>
  <si>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</si>
  <si>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</si>
  <si>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</si>
  <si>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</si>
  <si>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</si>
  <si>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</si>
  <si>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</si>
  <si>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</si>
  <si>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</si>
  <si>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</si>
  <si>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</si>
  <si>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</si>
  <si>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</si>
  <si>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</si>
  <si>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</si>
  <si>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</si>
  <si>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</si>
  <si>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</si>
  <si>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</si>
  <si>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</si>
  <si>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</si>
  <si>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</si>
  <si>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</si>
  <si>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</si>
  <si>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</si>
  <si>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</si>
  <si>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</si>
  <si>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</si>
  <si>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</si>
  <si>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</si>
  <si>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</si>
  <si>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</si>
  <si>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</si>
  <si>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</si>
  <si>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</si>
  <si>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</si>
  <si>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</si>
  <si>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</si>
  <si>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</si>
  <si>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</si>
  <si>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</si>
  <si>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</si>
  <si>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</si>
  <si>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</si>
  <si>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</si>
  <si>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</si>
  <si>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</si>
  <si>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</si>
  <si>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</si>
  <si>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</si>
  <si>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</si>
  <si>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</si>
  <si>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</si>
  <si>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</si>
  <si>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</si>
  <si>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</si>
  <si>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</si>
  <si>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</si>
  <si>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</si>
  <si>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</si>
  <si>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</si>
  <si>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</si>
  <si>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</si>
  <si>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</si>
  <si>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</si>
  <si>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</si>
  <si>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</si>
  <si>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</si>
  <si>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</si>
  <si>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</si>
  <si>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</si>
  <si>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</si>
  <si>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</si>
  <si>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</si>
  <si>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</si>
  <si>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</si>
  <si>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</si>
  <si>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</si>
  <si>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</si>
  <si>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</si>
  <si>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</si>
  <si>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</si>
  <si>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</si>
  <si>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</si>
  <si>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</si>
  <si>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</si>
  <si>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</si>
  <si>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</si>
  <si>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</si>
  <si>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</si>
  <si>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</si>
  <si>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</si>
  <si>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</si>
  <si>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</si>
  <si>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</si>
  <si>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</si>
  <si>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</si>
  <si>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</si>
  <si>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</si>
  <si>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</si>
  <si>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</si>
  <si>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</si>
  <si>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</si>
  <si>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</si>
  <si>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</si>
  <si>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</si>
  <si>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</si>
  <si>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</si>
  <si>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</si>
  <si>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</si>
  <si>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</si>
  <si>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</si>
  <si>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</si>
  <si>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</si>
  <si>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</si>
  <si>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</si>
  <si>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</si>
  <si>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</si>
  <si>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</si>
  <si>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</si>
  <si>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</si>
  <si>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</si>
  <si>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</si>
  <si>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</si>
  <si>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</si>
  <si>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</si>
  <si>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</si>
  <si>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</si>
  <si>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</si>
  <si>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</si>
  <si>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</si>
  <si>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</si>
  <si>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</si>
  <si>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</si>
  <si>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</si>
  <si>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</si>
  <si>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</si>
  <si>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</si>
  <si>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</si>
  <si>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</si>
  <si>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</si>
  <si>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</si>
  <si>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</si>
  <si>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</si>
  <si>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</si>
  <si>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</si>
  <si>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</si>
  <si>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</si>
  <si>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</si>
  <si>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</si>
  <si>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</si>
  <si>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</si>
  <si>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</si>
  <si>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</si>
  <si>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</si>
  <si>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</si>
  <si>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</si>
  <si>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</si>
  <si>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</si>
  <si>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</si>
  <si>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</si>
  <si>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</si>
  <si>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</si>
  <si>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</si>
  <si>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</si>
  <si>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</si>
  <si>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</si>
  <si>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</si>
  <si>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</si>
  <si>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</si>
  <si>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</si>
  <si>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</si>
  <si>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</si>
  <si>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</si>
  <si>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</si>
  <si>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</si>
  <si>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</si>
  <si>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</si>
  <si>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</si>
  <si>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</si>
  <si>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</si>
  <si>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</si>
  <si>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</si>
  <si>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</si>
  <si>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</si>
  <si>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</si>
  <si>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</si>
  <si>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</si>
  <si>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</si>
  <si>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</si>
  <si>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</si>
  <si>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</si>
  <si>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</si>
  <si>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</si>
  <si>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</si>
  <si>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</si>
  <si>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</si>
  <si>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</si>
  <si>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</si>
  <si>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</si>
  <si>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</si>
  <si>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</si>
  <si>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</si>
  <si>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</si>
  <si>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</si>
  <si>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</si>
  <si>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</si>
  <si>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</si>
  <si>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</si>
  <si>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</si>
  <si>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</si>
  <si>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</si>
  <si>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</si>
  <si>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</si>
  <si>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</si>
  <si>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</si>
  <si>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</si>
  <si>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</si>
  <si>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</si>
  <si>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</si>
  <si>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</si>
  <si>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</si>
  <si>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</si>
  <si>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</si>
  <si>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</si>
  <si>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</si>
  <si>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</si>
  <si>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</si>
  <si>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</si>
  <si>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</si>
  <si>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</si>
  <si>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</si>
  <si>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</si>
  <si>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</si>
  <si>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</si>
  <si>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</si>
  <si>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</si>
  <si>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</si>
  <si>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</si>
  <si>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</si>
  <si>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</si>
  <si>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</si>
  <si>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</si>
  <si>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</si>
  <si>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</si>
  <si>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</si>
  <si>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</si>
  <si>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</si>
  <si>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</si>
  <si>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</si>
  <si>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</si>
  <si>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</si>
  <si>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</si>
  <si>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</si>
  <si>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</si>
  <si>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</si>
  <si>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</si>
  <si>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</si>
  <si>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</si>
  <si>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</si>
  <si>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</si>
  <si>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</si>
  <si>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</si>
  <si>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</si>
  <si>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</si>
  <si>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</si>
  <si>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</si>
  <si>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</si>
  <si>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</si>
  <si>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</si>
  <si>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</si>
  <si>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</si>
  <si>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</si>
  <si>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</si>
  <si>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</si>
  <si>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</si>
  <si>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</si>
  <si>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</si>
  <si>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</si>
  <si>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</si>
  <si>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</si>
  <si>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</si>
  <si>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</si>
  <si>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</si>
  <si>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</si>
  <si>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</si>
  <si>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</si>
  <si>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</si>
  <si>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</si>
  <si>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</si>
  <si>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</si>
  <si>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</si>
  <si>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</si>
  <si>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</si>
  <si>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</si>
  <si>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</si>
  <si>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</si>
  <si>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</si>
  <si>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</si>
  <si>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</si>
  <si>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</si>
  <si>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</si>
  <si>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</si>
  <si>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</si>
  <si>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</si>
  <si>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</si>
  <si>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</si>
  <si>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</si>
  <si>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</si>
  <si>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</si>
  <si>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</si>
  <si>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</si>
  <si>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</si>
  <si>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</si>
  <si>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</si>
  <si>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</si>
  <si>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</si>
  <si>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</si>
  <si>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</si>
  <si>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</si>
  <si>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</si>
  <si>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</si>
  <si>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</si>
  <si>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</si>
  <si>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</si>
  <si>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</si>
  <si>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</si>
  <si>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</si>
  <si>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</si>
  <si>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</si>
  <si>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</si>
  <si>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</si>
  <si>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</si>
  <si>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</si>
  <si>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</si>
  <si>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</si>
  <si>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</si>
  <si>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</si>
  <si>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</si>
  <si>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</si>
  <si>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</si>
  <si>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</si>
  <si>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</si>
  <si>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</si>
  <si>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</si>
  <si>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</si>
  <si>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</si>
  <si>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</si>
  <si>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</si>
  <si>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</si>
  <si>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</si>
  <si>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</si>
  <si>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</si>
  <si>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</si>
  <si>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</si>
  <si>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</si>
  <si>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</si>
  <si>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</si>
  <si>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</si>
  <si>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</si>
  <si>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</si>
  <si>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</si>
  <si>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</si>
  <si>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</si>
  <si>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</si>
  <si>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</si>
  <si>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</si>
  <si>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</si>
  <si>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</si>
  <si>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</si>
  <si>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</si>
  <si>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</si>
  <si>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</si>
  <si>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</si>
  <si>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</si>
  <si>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</si>
  <si>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</si>
  <si>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</si>
  <si>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</si>
  <si>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</si>
  <si>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</si>
  <si>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</si>
  <si>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</si>
  <si>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</si>
  <si>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</si>
  <si>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</si>
  <si>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</si>
  <si>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</si>
  <si>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</si>
  <si>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</si>
  <si>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</si>
  <si>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</si>
  <si>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</si>
  <si>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</si>
  <si>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</si>
  <si>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</si>
  <si>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</si>
  <si>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</si>
  <si>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</si>
  <si>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</si>
  <si>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</si>
  <si>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</si>
  <si>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</si>
  <si>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</si>
  <si>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</si>
  <si>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</si>
  <si>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</si>
  <si>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</si>
  <si>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</si>
  <si>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</si>
  <si>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</si>
  <si>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</si>
  <si>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</si>
  <si>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</si>
  <si>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</si>
  <si>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</si>
  <si>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</si>
  <si>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</si>
  <si>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</si>
  <si>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</si>
  <si>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</si>
  <si>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</si>
  <si>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</si>
  <si>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</si>
  <si>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</si>
  <si>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</si>
  <si>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</si>
  <si>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</si>
  <si>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</si>
  <si>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</si>
  <si>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</si>
  <si>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</si>
  <si>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</si>
  <si>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</si>
  <si>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</si>
  <si>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</si>
  <si>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</si>
  <si>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</si>
  <si>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</si>
  <si>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</si>
  <si>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</si>
  <si>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</si>
  <si>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</si>
  <si>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</si>
  <si>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</si>
  <si>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</si>
  <si>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</si>
  <si>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</si>
  <si>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</si>
  <si>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</si>
  <si>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</si>
  <si>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</si>
  <si>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</si>
  <si>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</si>
  <si>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</si>
  <si>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</si>
  <si>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</si>
  <si>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</si>
  <si>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</si>
  <si>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</si>
  <si>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</si>
  <si>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</si>
  <si>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</si>
  <si>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</si>
  <si>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</si>
  <si>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</si>
  <si>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</si>
  <si>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</si>
  <si>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</si>
  <si>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</si>
  <si>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</si>
  <si>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</si>
  <si>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</si>
  <si>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</si>
  <si>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</si>
  <si>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</si>
  <si>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</si>
  <si>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</si>
  <si>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</si>
  <si>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</si>
  <si>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</si>
  <si>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</si>
  <si>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</si>
  <si>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</si>
  <si>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</si>
  <si>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</si>
  <si>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</si>
  <si>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</si>
  <si>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</si>
  <si>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</si>
  <si>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</si>
  <si>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</si>
  <si>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</si>
  <si>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</si>
  <si>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</si>
  <si>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</si>
  <si>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</si>
  <si>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</si>
  <si>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</si>
  <si>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</si>
  <si>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</si>
  <si>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</si>
  <si>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</si>
  <si>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</si>
  <si>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</si>
  <si>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</si>
  <si>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</si>
  <si>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</si>
  <si>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</si>
  <si>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</si>
  <si>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</si>
  <si>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</si>
  <si>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</si>
  <si>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</si>
  <si>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</si>
  <si>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</si>
  <si>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</si>
  <si>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</si>
  <si>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</si>
  <si>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</si>
  <si>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</si>
  <si>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</si>
  <si>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</si>
  <si>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</si>
  <si>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</si>
  <si>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</si>
  <si>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</si>
  <si>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</si>
  <si>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</si>
  <si>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</si>
  <si>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</si>
  <si>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</si>
  <si>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</si>
  <si>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</si>
  <si>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</si>
  <si>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</si>
  <si>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</si>
  <si>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</si>
  <si>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</si>
  <si>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</si>
  <si>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</si>
  <si>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</si>
  <si>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</si>
  <si>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</si>
  <si>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</si>
  <si>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</si>
  <si>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</si>
  <si>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</si>
  <si>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</si>
  <si>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</si>
  <si>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</si>
  <si>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</si>
  <si>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</si>
  <si>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</si>
  <si>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</si>
  <si>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</si>
  <si>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</si>
  <si>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</si>
  <si>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</si>
  <si>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</si>
  <si>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</si>
  <si>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</si>
  <si>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</si>
  <si>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</si>
  <si>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</si>
  <si>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</si>
  <si>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</si>
  <si>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</si>
  <si>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</si>
  <si>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</si>
  <si>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</si>
  <si>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</si>
  <si>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</si>
  <si>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</si>
  <si>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</si>
  <si>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</si>
  <si>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</si>
  <si>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</si>
  <si>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</si>
  <si>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</si>
  <si>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</si>
  <si>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</si>
  <si>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</si>
  <si>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</si>
  <si>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</si>
  <si>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</si>
  <si>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</si>
  <si>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</si>
  <si>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</si>
  <si>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</si>
  <si>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</si>
  <si>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</si>
  <si>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</si>
  <si>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</si>
  <si>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</si>
  <si>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</si>
  <si>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</si>
  <si>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</si>
  <si>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</si>
  <si>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</si>
  <si>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</si>
  <si>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</si>
  <si>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</si>
  <si>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</si>
  <si>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</si>
  <si>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</si>
  <si>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</si>
  <si>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</si>
  <si>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</si>
  <si>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</si>
  <si>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</si>
  <si>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</si>
  <si>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</si>
  <si>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</si>
  <si>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</si>
  <si>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</si>
  <si>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</si>
  <si>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</si>
  <si>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</si>
  <si>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</si>
  <si>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</si>
  <si>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</si>
  <si>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</si>
  <si>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</si>
  <si>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</si>
  <si>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</si>
  <si>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</si>
  <si>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</si>
  <si>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</si>
  <si>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</si>
  <si>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</si>
  <si>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</si>
  <si>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</si>
  <si>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</si>
  <si>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</si>
  <si>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</si>
  <si>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</si>
  <si>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</si>
  <si>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</si>
  <si>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</si>
  <si>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</si>
  <si>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</si>
  <si>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</si>
  <si>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</si>
  <si>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</si>
  <si>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</si>
  <si>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</si>
  <si>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</si>
  <si>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</si>
  <si>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</si>
  <si>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</si>
  <si>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</si>
  <si>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</si>
  <si>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</si>
  <si>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</si>
  <si>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</si>
  <si>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</si>
  <si>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</si>
  <si>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</si>
  <si>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</si>
  <si>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</si>
  <si>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</si>
  <si>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</si>
  <si>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</si>
  <si>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</si>
  <si>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</si>
  <si>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</si>
  <si>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</si>
  <si>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</si>
  <si>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</si>
  <si>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</si>
  <si>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</si>
  <si>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</si>
  <si>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</si>
  <si>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</si>
  <si>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</si>
  <si>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</si>
  <si>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</si>
  <si>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</si>
  <si>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</si>
  <si>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</si>
  <si>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</si>
  <si>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</si>
  <si>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</si>
  <si>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</si>
  <si>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</si>
  <si>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</si>
  <si>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</si>
  <si>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</si>
  <si>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</si>
  <si>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</si>
  <si>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</si>
  <si>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</si>
  <si>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</si>
  <si>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</si>
  <si>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</si>
  <si>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</si>
  <si>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</si>
  <si>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</si>
  <si>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</si>
  <si>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</si>
  <si>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</si>
  <si>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</si>
  <si>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</si>
  <si>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</si>
  <si>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</si>
  <si>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</si>
  <si>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</si>
  <si>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</si>
  <si>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</si>
  <si>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</si>
  <si>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</si>
  <si>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</si>
  <si>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</si>
  <si>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</si>
  <si>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</si>
  <si>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</si>
  <si>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</si>
  <si>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</si>
  <si>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</si>
  <si>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</si>
  <si>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</si>
  <si>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</si>
  <si>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</si>
  <si>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</si>
  <si>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</si>
  <si>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</si>
  <si>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</si>
  <si>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</si>
  <si>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</si>
  <si>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</si>
  <si>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</si>
  <si>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</si>
  <si>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</si>
  <si>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</si>
  <si>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</si>
  <si>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</si>
  <si>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</si>
  <si>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</si>
  <si>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</si>
  <si>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</si>
  <si>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</si>
  <si>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</si>
  <si>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</si>
  <si>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</si>
  <si>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</si>
  <si>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</si>
  <si>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</si>
  <si>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</si>
  <si>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</si>
  <si>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</si>
  <si>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</si>
  <si>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</si>
  <si>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</si>
  <si>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</si>
  <si>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</si>
  <si>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</si>
  <si>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</si>
  <si>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</si>
  <si>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</si>
  <si>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</si>
  <si>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</si>
  <si>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</si>
  <si>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</si>
  <si>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</si>
  <si>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</si>
  <si>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</si>
  <si>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</si>
  <si>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</si>
  <si>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</si>
  <si>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</si>
  <si>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</si>
  <si>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</si>
  <si>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</si>
  <si>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</si>
  <si>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</si>
  <si>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</si>
  <si>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</si>
  <si>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</si>
  <si>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</si>
  <si>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</si>
  <si>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</si>
  <si>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</si>
  <si>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</si>
  <si>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</si>
  <si>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</si>
  <si>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</si>
  <si>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</si>
  <si>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</si>
  <si>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</si>
  <si>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</si>
  <si>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</si>
  <si>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</si>
  <si>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</si>
  <si>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</si>
  <si>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</si>
  <si>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</si>
  <si>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</si>
  <si>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</si>
  <si>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</si>
  <si>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</si>
  <si>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</si>
  <si>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</si>
  <si>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</si>
  <si>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</si>
  <si>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</si>
  <si>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</si>
  <si>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</si>
  <si>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</si>
  <si>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</si>
  <si>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</si>
  <si>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</si>
  <si>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</si>
  <si>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</si>
  <si>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</si>
  <si>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</si>
  <si>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</si>
  <si>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</si>
  <si>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</si>
  <si>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</si>
  <si>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</si>
  <si>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</si>
  <si>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</si>
  <si>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</si>
  <si>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</si>
  <si>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</si>
  <si>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</si>
  <si>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</si>
  <si>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</si>
  <si>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</si>
  <si>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</si>
  <si>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</si>
  <si>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</si>
  <si>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</si>
  <si>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</si>
  <si>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</si>
  <si>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</si>
  <si>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</si>
  <si>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</si>
  <si>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</si>
  <si>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</si>
  <si>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</si>
  <si>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</si>
  <si>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</si>
  <si>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</si>
  <si>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</si>
  <si>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</si>
  <si>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</si>
  <si>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</si>
  <si>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</si>
  <si>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</si>
  <si>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</si>
  <si>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</si>
  <si>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</si>
  <si>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</si>
  <si>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</si>
  <si>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</si>
  <si>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</si>
  <si>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</si>
  <si>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</si>
  <si>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</si>
  <si>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</si>
  <si>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</si>
  <si>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</si>
  <si>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</si>
  <si>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</si>
  <si>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</si>
  <si>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</si>
  <si>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</si>
  <si>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</si>
  <si>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</si>
  <si>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</si>
  <si>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</si>
  <si>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</si>
  <si>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</si>
  <si>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</si>
  <si>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</si>
  <si>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</si>
  <si>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</si>
  <si>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</si>
  <si>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</si>
  <si>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</si>
  <si>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</si>
  <si>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</si>
  <si>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</si>
  <si>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</si>
  <si>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</si>
  <si>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</si>
  <si>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</si>
  <si>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</si>
  <si>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</si>
  <si>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</si>
  <si>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</si>
  <si>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</si>
  <si>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</si>
  <si>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</si>
  <si>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</si>
  <si>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</si>
  <si>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</si>
  <si>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</si>
  <si>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</si>
  <si>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</si>
  <si>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</si>
  <si>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</si>
  <si>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</si>
  <si>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</si>
  <si>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</si>
  <si>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</si>
  <si>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</si>
  <si>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</si>
  <si>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</si>
  <si>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</si>
  <si>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</si>
  <si>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</si>
  <si>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</si>
  <si>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</si>
  <si>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</si>
  <si>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</si>
  <si>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</si>
  <si>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</si>
  <si>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</si>
  <si>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</si>
  <si>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</si>
  <si>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</si>
  <si>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</si>
  <si>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</si>
  <si>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</si>
  <si>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</si>
  <si>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</si>
  <si>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</si>
  <si>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</si>
  <si>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</si>
  <si>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</si>
  <si>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</si>
  <si>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</si>
  <si>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</si>
  <si>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</si>
  <si>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</si>
  <si>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</si>
  <si>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</si>
  <si>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</si>
  <si>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</si>
  <si>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</si>
  <si>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</si>
  <si>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</si>
  <si>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</si>
  <si>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</si>
  <si>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</si>
  <si>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</si>
  <si>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</si>
  <si>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</si>
  <si>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</si>
  <si>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</si>
  <si>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</si>
  <si>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</si>
  <si>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</si>
  <si>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</si>
  <si>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</si>
  <si>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</si>
  <si>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</si>
  <si>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</si>
  <si>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</si>
  <si>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</si>
  <si>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</si>
  <si>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</si>
  <si>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</si>
  <si>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</si>
  <si>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</si>
  <si>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</si>
  <si>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</si>
  <si>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</si>
  <si>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</si>
  <si>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</si>
  <si>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</si>
  <si>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</si>
  <si>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</si>
  <si>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</si>
  <si>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</si>
  <si>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</si>
  <si>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</si>
  <si>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</si>
  <si>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</si>
  <si>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</si>
  <si>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</si>
  <si>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</si>
  <si>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</si>
  <si>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</si>
  <si>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</si>
  <si>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</si>
  <si>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</si>
  <si>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</si>
  <si>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</si>
  <si>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</si>
  <si>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</si>
  <si>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</si>
  <si>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</si>
  <si>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</si>
  <si>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</si>
  <si>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</si>
  <si>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</si>
  <si>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</si>
  <si>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</si>
  <si>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</si>
  <si>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</si>
  <si>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</si>
  <si>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</si>
  <si>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</si>
  <si>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</si>
  <si>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</si>
  <si>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</si>
  <si>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</si>
  <si>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</si>
  <si>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</si>
  <si>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</si>
  <si>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</si>
  <si>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</si>
  <si>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</si>
  <si>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</si>
  <si>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</si>
  <si>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</si>
  <si>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</si>
  <si>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</si>
  <si>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</si>
  <si>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</si>
  <si>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</si>
  <si>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</si>
  <si>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</si>
  <si>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</si>
  <si>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</si>
  <si>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</si>
  <si>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</si>
  <si>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</si>
  <si>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</si>
  <si>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</si>
  <si>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</si>
  <si>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</si>
  <si>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</si>
  <si>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</si>
  <si>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</si>
  <si>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</si>
  <si>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</si>
  <si>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</si>
  <si>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</si>
  <si>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</si>
  <si>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</si>
  <si>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</si>
  <si>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</si>
  <si>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</si>
  <si>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</si>
  <si>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</si>
  <si>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</si>
  <si>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</si>
  <si>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</si>
  <si>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</si>
  <si>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</si>
  <si>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</si>
  <si>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</si>
  <si>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</si>
  <si>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</si>
  <si>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</si>
  <si>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</si>
  <si>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</si>
  <si>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</si>
  <si>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</si>
  <si>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</si>
  <si>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</si>
  <si>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</si>
  <si>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</si>
  <si>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</si>
  <si>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</si>
  <si>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</si>
  <si>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</si>
  <si>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</si>
  <si>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</si>
  <si>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</si>
  <si>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</si>
  <si>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</si>
  <si>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</si>
  <si>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</si>
  <si>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</si>
  <si>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</si>
  <si>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</si>
  <si>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</si>
  <si>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</si>
  <si>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</si>
  <si>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</si>
  <si>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</si>
  <si>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</si>
  <si>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</si>
  <si>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</si>
  <si>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</si>
  <si>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</si>
  <si>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</si>
  <si>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</si>
  <si>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</si>
  <si>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</si>
  <si>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</si>
  <si>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</si>
  <si>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</si>
  <si>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</si>
  <si>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</si>
  <si>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</si>
  <si>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</si>
  <si>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</si>
  <si>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</si>
  <si>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</si>
  <si>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</si>
  <si>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</si>
  <si>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</si>
  <si>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</si>
  <si>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</si>
  <si>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</si>
  <si>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</si>
  <si>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</si>
  <si>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</si>
  <si>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</si>
  <si>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</si>
  <si>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</si>
  <si>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</si>
  <si>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</si>
  <si>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</si>
  <si>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</si>
  <si>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</si>
  <si>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</si>
  <si>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</si>
  <si>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</si>
  <si>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</si>
  <si>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</si>
  <si>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</si>
  <si>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</si>
  <si>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</si>
  <si>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</si>
  <si>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</si>
  <si>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</si>
  <si>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</si>
  <si>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</si>
  <si>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</si>
  <si>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</si>
  <si>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</si>
  <si>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</si>
  <si>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</si>
  <si>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</si>
  <si>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</si>
  <si>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</si>
  <si>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</si>
  <si>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</si>
  <si>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</si>
  <si>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</si>
  <si>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</si>
  <si>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</si>
  <si>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</si>
  <si>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</si>
  <si>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</si>
  <si>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</si>
  <si>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</si>
  <si>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</si>
  <si>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</si>
  <si>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</si>
  <si>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</si>
  <si>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</si>
  <si>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</si>
  <si>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</si>
  <si>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</si>
  <si>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</si>
  <si>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</si>
  <si>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</si>
  <si>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</si>
  <si>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</si>
  <si>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</si>
  <si>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</si>
  <si>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</si>
  <si>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</si>
  <si>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</si>
  <si>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</si>
  <si>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</si>
  <si>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</si>
  <si>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</si>
  <si>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</si>
  <si>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</si>
  <si>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</si>
  <si>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</si>
  <si>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</si>
  <si>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</si>
  <si>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</si>
  <si>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</si>
  <si>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</si>
  <si>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</si>
  <si>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</si>
  <si>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</si>
  <si>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</si>
  <si>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</si>
  <si>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</si>
  <si>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</si>
  <si>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</si>
  <si>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</si>
  <si>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</si>
  <si>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</si>
  <si>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</si>
  <si>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</si>
  <si>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</si>
  <si>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</si>
  <si>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</si>
  <si>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</si>
  <si>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</si>
  <si>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</si>
  <si>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</si>
  <si>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</si>
  <si>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</si>
  <si>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</si>
  <si>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</si>
  <si>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</si>
  <si>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</si>
  <si>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</si>
  <si>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</si>
  <si>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</si>
  <si>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</si>
  <si>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</si>
  <si>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</si>
  <si>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</si>
  <si>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</si>
  <si>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</si>
  <si>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</si>
  <si>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</si>
  <si>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</si>
  <si>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</si>
  <si>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</si>
  <si>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</si>
  <si>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</si>
  <si>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</si>
  <si>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</si>
  <si>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</si>
  <si>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</si>
  <si>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</si>
  <si>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</si>
  <si>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</si>
  <si>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</si>
  <si>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</si>
  <si>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</si>
  <si>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</si>
  <si>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</si>
  <si>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</si>
  <si>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</si>
  <si>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</si>
  <si>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</si>
  <si>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</si>
  <si>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</si>
  <si>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</si>
  <si>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</si>
  <si>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</si>
  <si>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</si>
  <si>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</si>
  <si>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</si>
  <si>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</si>
  <si>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</si>
  <si>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</si>
  <si>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</si>
  <si>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</si>
  <si>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</si>
  <si>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</si>
  <si>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</si>
  <si>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</si>
  <si>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</si>
  <si>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</si>
  <si>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</si>
  <si>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</si>
  <si>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</si>
  <si>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</si>
  <si>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</si>
  <si>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</si>
  <si>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</si>
  <si>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</si>
  <si>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</si>
  <si>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</si>
  <si>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</si>
  <si>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</si>
  <si>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</si>
  <si>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</si>
  <si>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</si>
  <si>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</si>
  <si>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</si>
  <si>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</si>
  <si>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</si>
  <si>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</si>
  <si>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</si>
  <si>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</si>
  <si>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</si>
  <si>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</si>
  <si>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</si>
  <si>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</si>
  <si>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</si>
  <si>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</si>
  <si>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</si>
  <si>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</si>
  <si>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</si>
  <si>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</si>
  <si>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</si>
  <si>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</si>
  <si>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</si>
  <si>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</si>
  <si>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</si>
  <si>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</si>
  <si>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</si>
  <si>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</si>
  <si>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</si>
  <si>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</si>
  <si>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</si>
  <si>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</si>
  <si>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</si>
  <si>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</si>
  <si>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</si>
  <si>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</si>
  <si>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</si>
  <si>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</si>
  <si>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</si>
  <si>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</si>
  <si>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</si>
  <si>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</si>
  <si>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</si>
  <si>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</si>
  <si>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</si>
  <si>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</si>
  <si>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</si>
  <si>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</si>
  <si>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</si>
  <si>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</si>
  <si>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</si>
  <si>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</si>
  <si>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</si>
  <si>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</si>
  <si>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</si>
  <si>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</si>
  <si>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</si>
  <si>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</si>
  <si>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</si>
  <si>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</si>
  <si>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</si>
  <si>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</si>
  <si>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</si>
  <si>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</si>
  <si>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</si>
  <si>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</si>
  <si>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</si>
  <si>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</si>
  <si>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</si>
  <si>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</si>
  <si>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</si>
  <si>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</si>
  <si>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</si>
  <si>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</si>
  <si>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</si>
  <si>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</si>
  <si>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</si>
  <si>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</si>
  <si>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</si>
  <si>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</si>
  <si>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</si>
  <si>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</si>
  <si>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</si>
  <si>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</si>
  <si>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</si>
  <si>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</si>
  <si>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</si>
  <si>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</si>
  <si>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</si>
  <si>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</si>
  <si>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</si>
  <si>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</si>
  <si>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</si>
  <si>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</si>
  <si>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</si>
  <si>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</si>
  <si>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</si>
  <si>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</si>
  <si>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</si>
  <si>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</si>
  <si>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</si>
  <si>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</si>
  <si>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</si>
  <si>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</si>
  <si>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</si>
  <si>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</si>
  <si>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</si>
  <si>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</si>
  <si>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</si>
  <si>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</si>
  <si>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</si>
  <si>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</si>
  <si>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</si>
  <si>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</si>
  <si>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</si>
  <si>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</si>
  <si>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</si>
  <si>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</si>
  <si>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</si>
  <si>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</si>
  <si>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</si>
  <si>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</si>
  <si>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</si>
  <si>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</si>
  <si>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</si>
  <si>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</si>
  <si>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</si>
  <si>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</si>
  <si>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</si>
  <si>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</si>
  <si>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</si>
  <si>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</si>
  <si>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</si>
  <si>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</si>
  <si>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</si>
  <si>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</si>
  <si>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</si>
  <si>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</si>
  <si>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</si>
  <si>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</si>
  <si>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</si>
  <si>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</si>
  <si>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</si>
  <si>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</si>
  <si>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</si>
  <si>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</si>
  <si>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</si>
  <si>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</si>
  <si>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</si>
  <si>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</si>
  <si>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</si>
  <si>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</si>
  <si>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</si>
  <si>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</si>
  <si>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</si>
  <si>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</si>
  <si>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</si>
  <si>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</si>
  <si>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</si>
  <si>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</si>
  <si>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</si>
  <si>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</si>
  <si>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</si>
  <si>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</si>
  <si>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</si>
  <si>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</si>
  <si>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</si>
  <si>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</si>
  <si>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</si>
  <si>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</si>
  <si>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</si>
  <si>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</si>
  <si>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</si>
  <si>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</si>
  <si>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</si>
  <si>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</si>
  <si>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</si>
  <si>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</si>
  <si>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</si>
  <si>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</si>
  <si>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</si>
  <si>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</si>
  <si>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</si>
  <si>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</si>
  <si>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</si>
  <si>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</si>
  <si>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</si>
  <si>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</si>
  <si>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</si>
  <si>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</si>
  <si>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</si>
  <si>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</si>
  <si>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</si>
  <si>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</si>
  <si>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</si>
  <si>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</si>
  <si>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</si>
  <si>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</si>
  <si>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</si>
  <si>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</si>
  <si>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</si>
  <si>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</si>
  <si>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</si>
  <si>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</si>
  <si>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</si>
  <si>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</si>
  <si>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</si>
  <si>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</si>
  <si>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</si>
  <si>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</si>
  <si>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</si>
  <si>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</si>
  <si>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</si>
  <si>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</si>
  <si>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</si>
  <si>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</si>
  <si>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</si>
  <si>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</si>
  <si>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</si>
  <si>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</si>
  <si>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</si>
  <si>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</si>
  <si>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</si>
  <si>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</si>
  <si>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</si>
  <si>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</si>
  <si>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</si>
  <si>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</si>
  <si>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</si>
  <si>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</si>
  <si>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</si>
  <si>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</si>
  <si>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</si>
  <si>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</si>
  <si>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</si>
  <si>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</si>
  <si>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</si>
  <si>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</si>
  <si>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</si>
  <si>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</si>
  <si>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</si>
  <si>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</si>
  <si>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</si>
  <si>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</si>
  <si>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</si>
  <si>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</si>
  <si>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</si>
  <si>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</si>
  <si>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</si>
  <si>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</si>
  <si>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</si>
  <si>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</si>
  <si>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</si>
  <si>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</si>
  <si>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</si>
  <si>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</si>
  <si>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</si>
  <si>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</si>
  <si>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</si>
  <si>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</si>
  <si>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</si>
  <si>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</si>
  <si>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</si>
  <si>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</si>
  <si>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</si>
  <si>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</si>
  <si>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</si>
  <si>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</si>
  <si>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</si>
  <si>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</si>
  <si>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</si>
  <si>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</si>
  <si>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</si>
  <si>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</si>
  <si>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</si>
  <si>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</si>
  <si>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</si>
  <si>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</si>
  <si>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</si>
  <si>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</si>
  <si>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</si>
  <si>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</si>
  <si>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</si>
  <si>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</si>
  <si>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</si>
  <si>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</si>
  <si>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</si>
  <si>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</si>
  <si>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</si>
  <si>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</si>
  <si>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</si>
  <si>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</si>
  <si>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</si>
  <si>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</si>
  <si>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</si>
  <si>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</si>
  <si>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</si>
  <si>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</si>
  <si>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</si>
  <si>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</si>
  <si>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</si>
  <si>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</si>
  <si>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</si>
  <si>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</si>
  <si>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</si>
  <si>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</si>
  <si>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</si>
  <si>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</si>
  <si>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</si>
  <si>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</si>
  <si>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</si>
  <si>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</si>
  <si>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</si>
  <si>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</si>
  <si>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</si>
  <si>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</si>
  <si>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</si>
  <si>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</si>
  <si>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</si>
  <si>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</si>
  <si>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</si>
  <si>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</si>
  <si>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</si>
  <si>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</si>
  <si>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</si>
  <si>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</si>
  <si>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</si>
  <si>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</si>
  <si>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</si>
  <si>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</si>
  <si>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</si>
  <si>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</si>
  <si>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</si>
  <si>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</si>
  <si>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</si>
  <si>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</si>
  <si>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</si>
  <si>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</si>
  <si>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</si>
  <si>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</si>
  <si>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</si>
  <si>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</si>
  <si>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</si>
  <si>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</si>
  <si>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</si>
  <si>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</si>
  <si>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</si>
  <si>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</si>
  <si>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</si>
  <si>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</si>
  <si>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</si>
  <si>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</si>
  <si>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</si>
  <si>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</si>
  <si>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</si>
  <si>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</si>
  <si>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</si>
  <si>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</si>
  <si>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</si>
  <si>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</si>
  <si>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</si>
  <si>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</si>
  <si>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</si>
  <si>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</si>
  <si>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</si>
  <si>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</si>
  <si>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</si>
  <si>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</si>
  <si>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</si>
  <si>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</si>
  <si>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</si>
  <si>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</si>
  <si>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</si>
  <si>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</si>
  <si>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</si>
  <si>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</si>
  <si>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</si>
  <si>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</si>
  <si>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</si>
  <si>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</si>
  <si>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</si>
  <si>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</si>
  <si>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</si>
  <si>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</si>
  <si>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</si>
  <si>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</si>
  <si>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</si>
  <si>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</si>
  <si>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</si>
  <si>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</si>
  <si>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</si>
  <si>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</si>
  <si>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</si>
  <si>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</si>
  <si>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</si>
  <si>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</si>
  <si>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</si>
  <si>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</si>
  <si>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</si>
  <si>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</si>
  <si>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</si>
  <si>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</si>
  <si>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</si>
  <si>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</si>
  <si>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</si>
  <si>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</si>
  <si>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</si>
  <si>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</si>
  <si>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</si>
  <si>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</si>
  <si>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</si>
  <si>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</si>
  <si>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</si>
  <si>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</si>
  <si>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</si>
  <si>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</si>
  <si>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</si>
  <si>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</si>
  <si>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</si>
  <si>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</si>
  <si>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</si>
  <si>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</si>
  <si>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</si>
  <si>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</si>
  <si>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</si>
  <si>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</si>
  <si>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</si>
  <si>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</si>
  <si>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</si>
  <si>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</si>
  <si>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</si>
  <si>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</si>
  <si>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</si>
  <si>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</si>
  <si>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</si>
  <si>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</si>
  <si>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</si>
  <si>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</si>
  <si>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</si>
  <si>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</si>
  <si>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</si>
  <si>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</si>
  <si>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</si>
  <si>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</si>
  <si>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</si>
  <si>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</si>
  <si>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</si>
  <si>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</si>
  <si>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</si>
  <si>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</si>
  <si>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</si>
  <si>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</si>
  <si>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</si>
  <si>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</si>
  <si>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</si>
  <si>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</si>
  <si>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</si>
  <si>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</si>
  <si>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</si>
  <si>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</si>
  <si>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</si>
  <si>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</si>
  <si>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</si>
  <si>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</si>
  <si>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</si>
  <si>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</si>
  <si>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</si>
  <si>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</si>
  <si>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</si>
  <si>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</si>
  <si>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</si>
  <si>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</si>
  <si>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</si>
  <si>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</si>
  <si>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</si>
  <si>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</si>
  <si>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</si>
  <si>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</si>
  <si>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</si>
  <si>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</si>
  <si>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</si>
  <si>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</si>
  <si>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</si>
  <si>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</si>
  <si>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</si>
  <si>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</si>
  <si>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</si>
  <si>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</si>
  <si>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</si>
  <si>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</si>
  <si>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</si>
  <si>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</si>
  <si>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</si>
  <si>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</si>
  <si>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</si>
  <si>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</si>
  <si>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</si>
  <si>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</si>
  <si>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</si>
  <si>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</si>
  <si>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</si>
  <si>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</si>
  <si>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</si>
  <si>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</si>
  <si>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</si>
  <si>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</si>
  <si>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</si>
  <si>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</si>
  <si>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</si>
  <si>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</si>
  <si>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</si>
  <si>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</si>
  <si>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</si>
  <si>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</si>
  <si>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</si>
  <si>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</si>
  <si>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</si>
  <si>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</si>
  <si>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</si>
  <si>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</si>
  <si>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</si>
  <si>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</si>
  <si>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</si>
  <si>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</si>
  <si>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</si>
  <si>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</si>
  <si>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</si>
  <si>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</si>
  <si>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</si>
  <si>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</si>
  <si>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</si>
  <si>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</si>
  <si>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</si>
  <si>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</si>
  <si>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</si>
  <si>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</si>
  <si>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</si>
  <si>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</si>
  <si>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</si>
  <si>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</si>
  <si>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</si>
  <si>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</si>
  <si>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</si>
  <si>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</si>
  <si>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</si>
  <si>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</si>
  <si>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</si>
  <si>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</si>
  <si>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</si>
  <si>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</si>
  <si>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</si>
  <si>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</si>
  <si>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</si>
  <si>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</si>
  <si>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</si>
  <si>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</si>
  <si>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</si>
  <si>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</si>
  <si>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</si>
  <si>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</si>
  <si>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</si>
  <si>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</si>
  <si>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</si>
  <si>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</si>
  <si>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</si>
  <si>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</si>
  <si>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</si>
  <si>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</si>
  <si>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</si>
  <si>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</si>
  <si>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</si>
  <si>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</si>
  <si>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</si>
  <si>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</si>
  <si>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</si>
  <si>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</si>
  <si>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</si>
  <si>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</si>
  <si>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</si>
  <si>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</si>
  <si>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</si>
  <si>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</si>
  <si>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</si>
  <si>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</si>
  <si>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</si>
  <si>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</si>
  <si>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</si>
  <si>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</si>
  <si>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</si>
  <si>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</si>
  <si>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</si>
  <si>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</si>
  <si>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</si>
  <si>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</si>
  <si>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</si>
  <si>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</si>
  <si>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</si>
  <si>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</si>
  <si>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</si>
  <si>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</si>
  <si>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</si>
  <si>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</si>
  <si>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</si>
  <si>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</si>
  <si>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</si>
  <si>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</si>
  <si>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</si>
  <si>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</si>
  <si>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</si>
  <si>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</si>
  <si>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</si>
  <si>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</si>
  <si>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</si>
  <si>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</si>
  <si>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</si>
  <si>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</si>
  <si>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</si>
  <si>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</si>
  <si>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</si>
  <si>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</si>
  <si>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</si>
  <si>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</si>
  <si>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</si>
  <si>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</si>
  <si>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</si>
  <si>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</si>
  <si>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</si>
  <si>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</si>
  <si>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</si>
  <si>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</si>
  <si>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</si>
  <si>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</si>
  <si>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</si>
  <si>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</si>
  <si>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</si>
  <si>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</si>
  <si>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</si>
  <si>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</si>
  <si>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</si>
  <si>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</si>
  <si>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</si>
  <si>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</si>
  <si>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</si>
  <si>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</si>
  <si>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</si>
  <si>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</si>
  <si>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</si>
  <si>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</si>
  <si>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</si>
  <si>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</si>
  <si>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</si>
  <si>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</si>
  <si>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</si>
  <si>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</si>
  <si>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</si>
  <si>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</si>
  <si>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</si>
  <si>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</si>
  <si>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</si>
  <si>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</si>
  <si>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</si>
  <si>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</si>
  <si>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</si>
  <si>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</si>
  <si>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</si>
  <si>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</si>
  <si>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</si>
  <si>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</si>
  <si>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</si>
  <si>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</si>
  <si>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</si>
  <si>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</si>
  <si>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</si>
  <si>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</si>
  <si>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</si>
  <si>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</si>
  <si>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</si>
  <si>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</si>
  <si>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</si>
  <si>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</si>
  <si>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</si>
  <si>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</si>
  <si>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</si>
  <si>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</si>
  <si>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</si>
  <si>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</si>
  <si>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</si>
  <si>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</si>
  <si>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</si>
  <si>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</si>
  <si>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</si>
  <si>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</si>
  <si>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</si>
  <si>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</si>
  <si>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</si>
  <si>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</si>
  <si>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</si>
  <si>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</si>
  <si>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</si>
  <si>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</si>
  <si>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</si>
  <si>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</si>
  <si>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</si>
  <si>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</si>
  <si>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</si>
  <si>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</si>
  <si>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</si>
  <si>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</si>
  <si>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</si>
  <si>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</si>
  <si>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</si>
  <si>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</si>
  <si>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</si>
  <si>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</si>
  <si>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</si>
  <si>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</si>
  <si>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</si>
  <si>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</si>
  <si>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</si>
  <si>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</si>
  <si>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</si>
  <si>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</si>
  <si>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</si>
  <si>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</si>
  <si>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</si>
  <si>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</si>
  <si>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</si>
  <si>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</si>
  <si>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</si>
  <si>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</si>
  <si>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</si>
  <si>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</si>
  <si>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</si>
  <si>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</si>
  <si>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</si>
  <si>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</si>
  <si>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</si>
  <si>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</si>
  <si>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</si>
  <si>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</si>
  <si>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</si>
  <si>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</si>
  <si>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</si>
  <si>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</si>
  <si>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</si>
  <si>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</si>
  <si>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</si>
  <si>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</si>
  <si>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</si>
  <si>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</si>
  <si>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</si>
  <si>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</si>
  <si>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</si>
  <si>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</si>
  <si>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</si>
  <si>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</si>
  <si>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</si>
  <si>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</si>
  <si>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</si>
  <si>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</si>
  <si>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</si>
  <si>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</si>
  <si>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</si>
  <si>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</si>
  <si>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</si>
  <si>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</si>
  <si>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</si>
  <si>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</si>
  <si>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</si>
  <si>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</si>
  <si>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</si>
  <si>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</si>
  <si>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</si>
  <si>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</si>
  <si>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</si>
  <si>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</si>
  <si>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</si>
  <si>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</si>
  <si>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</si>
  <si>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</si>
  <si>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</si>
  <si>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</si>
  <si>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</si>
  <si>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</si>
  <si>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</si>
  <si>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</si>
  <si>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</si>
  <si>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</si>
  <si>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</si>
  <si>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</si>
  <si>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</si>
  <si>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</si>
  <si>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</si>
  <si>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</si>
  <si>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</si>
  <si>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</si>
  <si>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</si>
  <si>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</si>
  <si>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</si>
  <si>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</si>
  <si>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</si>
  <si>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</si>
  <si>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</si>
  <si>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</si>
  <si>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</si>
  <si>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</si>
  <si>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</si>
  <si>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</si>
  <si>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</si>
  <si>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</si>
  <si>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</si>
  <si>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</si>
  <si>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</si>
  <si>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</si>
  <si>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</si>
  <si>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</si>
  <si>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</si>
  <si>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</si>
  <si>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</si>
  <si>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</si>
  <si>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</si>
  <si>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</si>
  <si>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</si>
  <si>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</si>
  <si>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</si>
  <si>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</si>
  <si>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</si>
  <si>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</si>
  <si>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</si>
  <si>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</si>
  <si>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</si>
  <si>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</si>
  <si>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</si>
  <si>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</si>
  <si>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</si>
  <si>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</si>
  <si>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</si>
  <si>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</si>
  <si>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</si>
  <si>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</si>
  <si>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</si>
  <si>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</si>
  <si>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</si>
  <si>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</si>
  <si>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</si>
  <si>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</si>
  <si>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</si>
  <si>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</si>
  <si>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</si>
  <si>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</si>
  <si>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</si>
  <si>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</si>
  <si>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</si>
  <si>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</si>
  <si>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</si>
  <si>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</si>
  <si>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</si>
  <si>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</si>
  <si>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</si>
  <si>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</si>
  <si>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</si>
  <si>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</si>
  <si>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</si>
  <si>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</si>
  <si>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</si>
  <si>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</si>
  <si>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</si>
  <si>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</si>
  <si>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</si>
  <si>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</si>
  <si>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</si>
  <si>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</si>
  <si>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</si>
  <si>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</si>
  <si>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</si>
  <si>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</si>
  <si>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</si>
  <si>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</si>
  <si>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</si>
  <si>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</si>
  <si>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</si>
  <si>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</si>
  <si>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</si>
  <si>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</si>
  <si>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</si>
  <si>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</si>
  <si>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</si>
  <si>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</si>
  <si>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</si>
  <si>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</si>
  <si>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</si>
  <si>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</si>
  <si>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</si>
  <si>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</si>
  <si>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</si>
  <si>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</si>
  <si>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</si>
  <si>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</si>
  <si>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</si>
  <si>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</si>
  <si>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</si>
  <si>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</si>
  <si>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</si>
  <si>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</si>
  <si>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</si>
  <si>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</si>
  <si>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</si>
  <si>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</si>
  <si>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</si>
  <si>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</si>
  <si>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</si>
  <si>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</si>
  <si>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</si>
  <si>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</si>
  <si>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</si>
  <si>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</si>
  <si>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</si>
  <si>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</si>
  <si>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</si>
  <si>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</si>
  <si>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</si>
  <si>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</si>
  <si>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</si>
  <si>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</si>
  <si>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</si>
  <si>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</si>
  <si>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</si>
  <si>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</si>
  <si>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</si>
  <si>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</si>
  <si>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</si>
  <si>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</si>
  <si>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</si>
  <si>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</si>
  <si>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</si>
  <si>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</si>
  <si>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</si>
  <si>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</si>
  <si>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</si>
  <si>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</si>
  <si>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</si>
  <si>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</si>
  <si>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</si>
  <si>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</si>
  <si>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</si>
  <si>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</si>
  <si>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</si>
  <si>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</si>
  <si>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</si>
  <si>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</si>
  <si>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</si>
  <si>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</si>
  <si>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</si>
  <si>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</si>
  <si>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</si>
  <si>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</si>
  <si>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</si>
  <si>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</si>
  <si>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</si>
  <si>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</si>
  <si>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</si>
  <si>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</si>
  <si>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</si>
  <si>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</si>
  <si>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</si>
  <si>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</si>
  <si>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</si>
  <si>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</si>
  <si>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</si>
  <si>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</si>
  <si>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</si>
  <si>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</si>
  <si>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</si>
  <si>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</si>
  <si>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</si>
  <si>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</si>
  <si>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</si>
  <si>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</si>
  <si>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</si>
  <si>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</si>
  <si>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</si>
  <si>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</si>
  <si>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</si>
  <si>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</si>
  <si>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</si>
  <si>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</si>
  <si>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</si>
  <si>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</si>
  <si>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</si>
  <si>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</si>
  <si>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</si>
  <si>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</si>
  <si>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</si>
  <si>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</si>
  <si>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</si>
  <si>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</si>
  <si>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</si>
  <si>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</si>
  <si>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</si>
  <si>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</si>
  <si>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</si>
  <si>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</si>
  <si>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</si>
  <si>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</si>
  <si>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</si>
  <si>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</si>
  <si>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</si>
  <si>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</si>
  <si>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</si>
  <si>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</si>
  <si>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</si>
  <si>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</si>
  <si>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</si>
  <si>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</si>
  <si>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</si>
  <si>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</si>
  <si>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</si>
  <si>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</si>
  <si>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</si>
  <si>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</si>
  <si>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</si>
  <si>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</si>
  <si>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</si>
  <si>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</si>
  <si>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</si>
  <si>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</si>
  <si>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</si>
  <si>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</si>
  <si>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</si>
  <si>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</si>
  <si>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</si>
  <si>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</si>
  <si>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</si>
  <si>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</si>
  <si>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</si>
  <si>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</si>
  <si>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</si>
  <si>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</si>
  <si>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</si>
  <si>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</si>
  <si>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</si>
  <si>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</si>
  <si>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</si>
  <si>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</si>
  <si>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</si>
  <si>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</si>
  <si>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</si>
  <si>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</si>
  <si>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</si>
  <si>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</si>
  <si>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</si>
  <si>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</si>
  <si>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</si>
  <si>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</si>
  <si>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</si>
  <si>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</si>
  <si>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</si>
  <si>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</si>
  <si>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</si>
  <si>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</si>
  <si>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</si>
  <si>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</si>
  <si>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</si>
  <si>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</si>
  <si>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</si>
  <si>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</si>
  <si>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</si>
  <si>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</si>
  <si>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</si>
  <si>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</si>
  <si>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</si>
  <si>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</si>
  <si>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</si>
  <si>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</si>
  <si>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</si>
  <si>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</si>
  <si>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</si>
  <si>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</si>
  <si>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</si>
  <si>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</si>
  <si>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</si>
  <si>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</si>
  <si>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</si>
  <si>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</si>
  <si>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</si>
  <si>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</si>
  <si>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</si>
  <si>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</si>
  <si>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</si>
  <si>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</si>
  <si>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</si>
  <si>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</si>
  <si>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</si>
  <si>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</si>
  <si>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</si>
  <si>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</si>
  <si>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</si>
  <si>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</si>
  <si>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</si>
  <si>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</si>
  <si>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</si>
  <si>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</si>
  <si>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</si>
  <si>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</si>
  <si>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</si>
  <si>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</si>
  <si>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</si>
  <si>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</si>
  <si>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</si>
  <si>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</si>
  <si>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</si>
  <si>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</si>
  <si>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</si>
  <si>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</si>
  <si>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</si>
  <si>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</si>
  <si>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</si>
  <si>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</si>
  <si>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</si>
  <si>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</si>
  <si>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</si>
  <si>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</si>
  <si>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</si>
  <si>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</si>
  <si>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</si>
  <si>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</si>
  <si>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</si>
  <si>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</si>
  <si>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</si>
  <si>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</si>
  <si>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</si>
  <si>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</si>
  <si>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</si>
  <si>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</si>
  <si>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</si>
  <si>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</si>
  <si>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</si>
  <si>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</si>
  <si>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</si>
  <si>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</si>
  <si>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</si>
  <si>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</si>
  <si>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</si>
  <si>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</si>
  <si>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</si>
  <si>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</si>
  <si>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</si>
  <si>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</si>
  <si>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</si>
  <si>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</si>
  <si>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</si>
  <si>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</si>
  <si>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</si>
  <si>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</si>
  <si>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</si>
  <si>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</si>
  <si>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</si>
  <si>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</si>
  <si>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</si>
  <si>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</si>
  <si>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</si>
  <si>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</si>
  <si>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</si>
  <si>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</si>
  <si>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</si>
  <si>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</si>
  <si>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</si>
  <si>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</si>
  <si>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</si>
  <si>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</si>
  <si>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</si>
  <si>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</si>
  <si>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</si>
  <si>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</si>
  <si>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</si>
  <si>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</si>
  <si>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</si>
  <si>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</si>
  <si>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</si>
  <si>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</si>
  <si>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</si>
  <si>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</si>
  <si>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</si>
  <si>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</si>
  <si>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</si>
  <si>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</si>
  <si>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</si>
  <si>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</si>
  <si>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</si>
  <si>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</si>
  <si>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</si>
  <si>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</si>
  <si>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</si>
  <si>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</si>
  <si>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</si>
  <si>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</si>
  <si>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</si>
  <si>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</si>
  <si>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</si>
  <si>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</si>
  <si>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</si>
  <si>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</si>
  <si>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</si>
  <si>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</si>
  <si>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</si>
  <si>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</si>
  <si>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</si>
  <si>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</si>
  <si>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</si>
  <si>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</si>
  <si>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</si>
  <si>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</si>
  <si>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</si>
  <si>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</si>
  <si>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</si>
  <si>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</si>
  <si>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</si>
  <si>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</si>
  <si>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</si>
  <si>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</si>
  <si>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</si>
  <si>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</si>
  <si>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</si>
  <si>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</si>
  <si>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</si>
  <si>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</si>
  <si>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</si>
  <si>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</si>
  <si>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</si>
  <si>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</si>
  <si>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</si>
  <si>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</si>
  <si>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</si>
  <si>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</si>
  <si>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</si>
  <si>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</si>
  <si>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</si>
  <si>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</si>
  <si>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</si>
  <si>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</si>
  <si>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</si>
  <si>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</si>
  <si>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</si>
  <si>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</si>
  <si>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</si>
  <si>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</si>
  <si>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</si>
  <si>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</si>
  <si>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</si>
  <si>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</si>
  <si>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</si>
  <si>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</si>
  <si>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</si>
  <si>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</si>
  <si>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</si>
  <si>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</si>
  <si>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</si>
  <si>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</si>
  <si>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</si>
  <si>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</si>
  <si>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</si>
  <si>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</si>
  <si>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</si>
  <si>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</si>
  <si>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</si>
  <si>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</si>
  <si>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</si>
  <si>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</si>
  <si>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</si>
  <si>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</si>
  <si>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</si>
  <si>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</si>
  <si>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</si>
  <si>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</si>
  <si>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</si>
  <si>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</si>
  <si>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</si>
  <si>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</si>
  <si>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</si>
  <si>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</si>
  <si>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</si>
  <si>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</si>
  <si>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</si>
  <si>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</si>
  <si>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</si>
  <si>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</si>
  <si>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</si>
  <si>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</si>
  <si>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</si>
  <si>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</si>
  <si>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</si>
  <si>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</si>
  <si>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</si>
  <si>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</si>
  <si>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</si>
  <si>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</si>
  <si>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</si>
  <si>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</si>
  <si>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</si>
  <si>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</si>
  <si>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</si>
  <si>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</si>
  <si>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</si>
  <si>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</si>
  <si>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</si>
  <si>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</si>
  <si>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</si>
  <si>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</si>
  <si>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</si>
  <si>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</si>
  <si>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</si>
  <si>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</si>
  <si>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</si>
  <si>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</si>
  <si>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</si>
  <si>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</si>
  <si>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</si>
  <si>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</si>
  <si>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</si>
  <si>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</si>
  <si>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</si>
  <si>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</si>
  <si>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</si>
  <si>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</si>
  <si>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</si>
  <si>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</si>
  <si>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</si>
  <si>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</si>
  <si>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</si>
  <si>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</si>
  <si>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</si>
  <si>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</si>
  <si>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</si>
  <si>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</si>
  <si>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</si>
  <si>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</si>
  <si>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</si>
  <si>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</si>
  <si>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</si>
  <si>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</si>
  <si>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</si>
  <si>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</si>
  <si>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</si>
  <si>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</si>
  <si>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</si>
  <si>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</si>
  <si>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</si>
  <si>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</si>
  <si>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</si>
  <si>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</si>
  <si>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</si>
  <si>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</si>
  <si>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</si>
  <si>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</si>
  <si>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</si>
  <si>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</si>
  <si>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</si>
  <si>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</si>
  <si>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</si>
  <si>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</si>
  <si>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</si>
  <si>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</si>
  <si>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</si>
  <si>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</si>
  <si>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</si>
  <si>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</si>
  <si>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</si>
  <si>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</si>
  <si>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</si>
  <si>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</si>
  <si>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</si>
  <si>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</si>
  <si>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</si>
  <si>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</si>
  <si>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</si>
  <si>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</si>
  <si>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</si>
  <si>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</si>
  <si>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</si>
  <si>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</si>
  <si>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</si>
  <si>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</si>
  <si>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</si>
  <si>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</si>
  <si>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</si>
  <si>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</si>
  <si>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</si>
  <si>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</si>
  <si>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</si>
  <si>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</si>
  <si>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</si>
  <si>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</si>
  <si>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</si>
  <si>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</si>
  <si>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</si>
  <si>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</si>
  <si>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</si>
  <si>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</si>
  <si>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</si>
  <si>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</si>
  <si>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</si>
  <si>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</si>
  <si>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</si>
  <si>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</si>
  <si>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</si>
  <si>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</si>
  <si>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</si>
  <si>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</si>
  <si>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</si>
  <si>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</si>
  <si>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</si>
  <si>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</si>
  <si>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</si>
  <si>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</si>
  <si>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</si>
  <si>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</si>
  <si>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</si>
  <si>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</si>
  <si>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</si>
  <si>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</si>
  <si>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</si>
  <si>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</si>
  <si>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</si>
  <si>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</si>
  <si>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</si>
  <si>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</si>
  <si>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</si>
  <si>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</si>
  <si>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</si>
  <si>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</si>
  <si>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</si>
  <si>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</si>
  <si>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</si>
  <si>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</si>
  <si>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</si>
  <si>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</si>
  <si>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</si>
  <si>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</si>
  <si>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</si>
  <si>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</si>
  <si>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</si>
  <si>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</si>
  <si>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</si>
  <si>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</si>
  <si>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</si>
  <si>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</si>
  <si>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</si>
  <si>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</si>
  <si>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</si>
  <si>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</si>
  <si>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</si>
  <si>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</si>
  <si>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</si>
  <si>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</si>
  <si>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</si>
  <si>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</si>
  <si>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</si>
  <si>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</si>
  <si>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</si>
  <si>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</si>
  <si>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</si>
  <si>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</si>
  <si>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</si>
  <si>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</si>
  <si>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</si>
  <si>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</si>
  <si>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</si>
  <si>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</si>
  <si>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</si>
  <si>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</si>
  <si>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</si>
  <si>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</si>
  <si>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</si>
  <si>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</si>
  <si>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</si>
  <si>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</si>
  <si>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</si>
  <si>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</si>
  <si>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</si>
  <si>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</si>
  <si>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</si>
  <si>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</si>
  <si>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</si>
  <si>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</si>
  <si>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</si>
  <si>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</si>
  <si>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</si>
  <si>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</si>
  <si>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</si>
  <si>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</si>
  <si>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</si>
  <si>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</si>
  <si>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</si>
  <si>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</si>
  <si>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</si>
  <si>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</si>
  <si>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</si>
  <si>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</si>
  <si>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</si>
  <si>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</si>
  <si>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</si>
  <si>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</si>
  <si>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</si>
  <si>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</si>
  <si>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</si>
  <si>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</si>
  <si>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</si>
  <si>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</si>
  <si>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</si>
  <si>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</si>
  <si>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</si>
  <si>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</si>
  <si>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</si>
  <si>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</si>
  <si>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</si>
  <si>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</si>
  <si>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</si>
  <si>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</si>
  <si>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</si>
  <si>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</si>
  <si>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</si>
  <si>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</si>
  <si>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</si>
  <si>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</si>
  <si>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</si>
  <si>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</si>
  <si>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</si>
  <si>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</si>
  <si>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</si>
  <si>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</si>
  <si>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</si>
  <si>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</si>
  <si>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</si>
  <si>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</si>
  <si>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</si>
  <si>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</si>
  <si>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</si>
  <si>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</si>
  <si>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</si>
  <si>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</si>
  <si>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</si>
  <si>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</si>
  <si>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</si>
  <si>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</si>
  <si>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</si>
  <si>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</si>
  <si>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</si>
  <si>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</si>
  <si>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</si>
  <si>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</si>
  <si>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</si>
  <si>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</si>
  <si>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</si>
  <si>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</si>
  <si>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</si>
  <si>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</si>
  <si>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</si>
  <si>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</si>
  <si>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</si>
  <si>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</si>
  <si>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</si>
  <si>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</si>
  <si>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</si>
  <si>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</si>
  <si>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</si>
  <si>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</si>
  <si>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</si>
  <si>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</si>
  <si>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</si>
  <si>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</si>
  <si>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</si>
  <si>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</si>
  <si>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</si>
  <si>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</si>
  <si>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</si>
  <si>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</si>
  <si>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</si>
  <si>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</si>
  <si>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</si>
  <si>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</si>
  <si>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</si>
  <si>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</si>
  <si>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</si>
  <si>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</si>
  <si>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</si>
  <si>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</si>
  <si>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</si>
  <si>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</si>
  <si>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</si>
  <si>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</si>
  <si>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</si>
  <si>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</si>
  <si>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</si>
  <si>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</si>
  <si>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</si>
  <si>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</si>
  <si>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</si>
  <si>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</si>
  <si>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</si>
  <si>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</si>
  <si>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</si>
  <si>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</si>
  <si>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</si>
  <si>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</si>
  <si>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</si>
  <si>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</si>
  <si>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</si>
  <si>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</si>
  <si>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</si>
  <si>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</si>
  <si>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</si>
  <si>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</si>
  <si>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</si>
  <si>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</si>
  <si>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</si>
  <si>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</si>
  <si>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</si>
  <si>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</si>
  <si>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</si>
  <si>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</si>
  <si>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</si>
  <si>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</si>
  <si>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</si>
  <si>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</si>
  <si>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</si>
  <si>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</si>
  <si>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</si>
  <si>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</si>
  <si>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</si>
  <si>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</si>
  <si>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</si>
  <si>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</si>
  <si>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</si>
  <si>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</si>
  <si>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</si>
  <si>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</si>
  <si>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</si>
  <si>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</si>
  <si>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</si>
  <si>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</si>
  <si>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</si>
  <si>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</si>
  <si>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</si>
  <si>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</si>
  <si>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</si>
  <si>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</si>
  <si>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</si>
  <si>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</si>
  <si>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</si>
  <si>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</si>
  <si>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</si>
  <si>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</si>
  <si>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</si>
  <si>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</si>
  <si>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</si>
  <si>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</si>
  <si>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</si>
  <si>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</si>
  <si>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</si>
  <si>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</si>
  <si>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</si>
  <si>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</si>
  <si>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</si>
  <si>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</si>
  <si>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</si>
  <si>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</si>
  <si>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</si>
  <si>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</si>
  <si>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</si>
  <si>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</si>
  <si>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</si>
  <si>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</si>
  <si>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</si>
  <si>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</si>
  <si>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</si>
  <si>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</si>
  <si>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</si>
  <si>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</si>
  <si>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</si>
  <si>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</si>
  <si>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</si>
  <si>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</si>
  <si>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</si>
  <si>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</si>
  <si>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</si>
  <si>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</si>
  <si>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</si>
  <si>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</si>
  <si>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</si>
  <si>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</si>
  <si>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</si>
  <si>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</si>
  <si>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</si>
  <si>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</si>
  <si>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</si>
  <si>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</si>
  <si>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</si>
  <si>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</si>
  <si>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</si>
  <si>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</si>
  <si>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</si>
  <si>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</si>
  <si>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</si>
  <si>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</si>
  <si>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</si>
  <si>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</si>
  <si>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</si>
  <si>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</si>
  <si>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</si>
  <si>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</si>
  <si>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</si>
  <si>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</si>
  <si>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</si>
  <si>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</si>
  <si>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</si>
  <si>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</si>
  <si>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</si>
  <si>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</si>
  <si>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</si>
  <si>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</si>
  <si>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</si>
  <si>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</si>
  <si>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</si>
  <si>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</si>
  <si>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</si>
  <si>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</si>
  <si>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</si>
  <si>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</si>
  <si>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</si>
  <si>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</si>
  <si>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</si>
  <si>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</si>
  <si>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</si>
  <si>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</si>
  <si>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</si>
  <si>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</si>
  <si>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</si>
  <si>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</si>
  <si>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</si>
  <si>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</si>
  <si>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</si>
  <si>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</si>
  <si>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</si>
  <si>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</si>
  <si>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</si>
  <si>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</si>
  <si>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</si>
  <si>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</si>
  <si>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</si>
  <si>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</si>
  <si>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</si>
  <si>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</si>
  <si>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</si>
  <si>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</si>
  <si>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</si>
  <si>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</si>
  <si>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</si>
  <si>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</si>
  <si>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</si>
  <si>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</si>
  <si>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</si>
  <si>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</si>
  <si>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</si>
  <si>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</si>
  <si>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</si>
  <si>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</si>
  <si>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</si>
  <si>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</si>
  <si>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</si>
  <si>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</si>
  <si>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</si>
  <si>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</si>
  <si>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</si>
  <si>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</si>
  <si>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</si>
  <si>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</si>
  <si>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</si>
  <si>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</si>
  <si>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</si>
  <si>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</si>
  <si>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</si>
  <si>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</si>
  <si>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</si>
  <si>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</si>
  <si>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</si>
  <si>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</si>
  <si>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</si>
  <si>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</si>
  <si>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</si>
  <si>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</si>
  <si>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</si>
  <si>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</si>
  <si>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</si>
  <si>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</si>
  <si>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</si>
  <si>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</si>
  <si>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</si>
  <si>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</si>
  <si>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</si>
  <si>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</si>
  <si>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</si>
  <si>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</si>
  <si>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</si>
  <si>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</si>
  <si>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</si>
  <si>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</si>
  <si>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</si>
  <si>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</si>
  <si>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</si>
  <si>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</si>
  <si>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</si>
  <si>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</si>
  <si>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</si>
  <si>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</si>
  <si>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</si>
  <si>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</si>
  <si>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</si>
  <si>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</si>
  <si>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</si>
  <si>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</si>
  <si>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</si>
  <si>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</si>
  <si>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</si>
  <si>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</si>
  <si>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</si>
  <si>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</si>
  <si>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</si>
  <si>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</si>
  <si>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</si>
  <si>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</si>
  <si>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</si>
  <si>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</si>
  <si>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</si>
  <si>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</si>
  <si>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</si>
  <si>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</si>
  <si>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</si>
  <si>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</si>
  <si>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</si>
  <si>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</si>
  <si>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</si>
  <si>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</si>
  <si>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</si>
  <si>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</si>
  <si>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</si>
  <si>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</si>
  <si>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</si>
  <si>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</si>
  <si>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</si>
  <si>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</si>
  <si>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</si>
  <si>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</si>
  <si>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</si>
  <si>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</si>
  <si>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</si>
  <si>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</si>
  <si>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</si>
  <si>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</si>
  <si>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</si>
  <si>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</si>
  <si>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</si>
  <si>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</si>
  <si>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</si>
  <si>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</si>
  <si>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</si>
  <si>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</si>
  <si>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</si>
  <si>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</si>
  <si>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</si>
  <si>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</si>
  <si>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</si>
  <si>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</si>
  <si>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</si>
  <si>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</si>
  <si>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</si>
  <si>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</si>
  <si>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</si>
  <si>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</si>
  <si>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</si>
  <si>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</si>
  <si>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</si>
  <si>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</si>
  <si>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</si>
  <si>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</si>
  <si>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</si>
  <si>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</si>
  <si>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</si>
  <si>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</si>
  <si>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</si>
  <si>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</si>
  <si>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</si>
  <si>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</si>
  <si>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</si>
  <si>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</si>
  <si>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</si>
  <si>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</si>
  <si>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</si>
  <si>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</si>
  <si>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</si>
  <si>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</si>
  <si>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</si>
  <si>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</si>
  <si>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</si>
  <si>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</si>
  <si>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</si>
  <si>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</si>
  <si>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</si>
  <si>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</si>
  <si>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</si>
  <si>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</si>
  <si>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</si>
  <si>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</si>
  <si>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</si>
  <si>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</si>
  <si>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</si>
  <si>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</si>
  <si>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</si>
  <si>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</si>
  <si>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</si>
  <si>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</si>
  <si>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</si>
  <si>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</si>
  <si>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</si>
  <si>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</si>
  <si>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</si>
  <si>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</si>
  <si>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</si>
  <si>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</si>
  <si>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</si>
  <si>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</si>
  <si>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</si>
  <si>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</si>
  <si>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</si>
  <si>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</si>
  <si>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</si>
  <si>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</si>
  <si>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</si>
  <si>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</si>
  <si>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</si>
  <si>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</si>
  <si>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</si>
  <si>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</si>
  <si>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</si>
  <si>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</si>
  <si>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</si>
  <si>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</si>
  <si>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</si>
  <si>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</si>
  <si>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</si>
  <si>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</si>
  <si>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</si>
  <si>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</si>
  <si>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</si>
  <si>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</si>
  <si>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</si>
  <si>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</si>
  <si>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</si>
  <si>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</si>
  <si>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</si>
  <si>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</si>
  <si>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</si>
  <si>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</si>
  <si>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</si>
  <si>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</si>
  <si>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</si>
  <si>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</si>
  <si>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</si>
  <si>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</si>
  <si>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</si>
  <si>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</si>
  <si>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</si>
  <si>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</si>
  <si>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</si>
  <si>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</si>
  <si>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</si>
  <si>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</si>
  <si>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</si>
  <si>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</si>
  <si>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</si>
  <si>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</si>
  <si>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</si>
  <si>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</si>
  <si>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</si>
  <si>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</si>
  <si>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</si>
  <si>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</si>
  <si>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</si>
  <si>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</si>
  <si>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</si>
  <si>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</si>
  <si>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</si>
  <si>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</si>
  <si>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</si>
  <si>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</si>
  <si>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</si>
  <si>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</si>
  <si>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</si>
  <si>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</si>
  <si>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</si>
  <si>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</si>
  <si>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</si>
  <si>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</si>
  <si>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</si>
  <si>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</si>
  <si>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</si>
  <si>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</si>
  <si>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</si>
  <si>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</si>
  <si>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</si>
  <si>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</si>
  <si>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</si>
  <si>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</si>
  <si>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</si>
  <si>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</si>
  <si>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</si>
  <si>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</si>
  <si>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</si>
  <si>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</si>
  <si>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</si>
  <si>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</si>
  <si>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</si>
  <si>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</si>
  <si>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</si>
  <si>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</si>
  <si>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</si>
  <si>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</si>
  <si>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</si>
  <si>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</si>
  <si>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</si>
  <si>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</si>
  <si>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</si>
  <si>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</si>
  <si>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</si>
  <si>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</si>
  <si>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</si>
  <si>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</si>
  <si>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</si>
  <si>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</si>
  <si>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</si>
  <si>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</si>
  <si>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</si>
  <si>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</si>
  <si>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</si>
  <si>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</si>
  <si>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</si>
  <si>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</si>
  <si>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</si>
  <si>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</si>
  <si>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</si>
  <si>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</si>
  <si>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</si>
  <si>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</si>
  <si>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</si>
  <si>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</si>
  <si>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</si>
  <si>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</si>
  <si>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</si>
  <si>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</si>
  <si>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</si>
  <si>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</si>
  <si>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</si>
  <si>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</si>
  <si>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</si>
  <si>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</si>
  <si>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</si>
  <si>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</si>
  <si>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</si>
  <si>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</si>
  <si>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</si>
  <si>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</si>
  <si>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</si>
  <si>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</si>
  <si>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</si>
  <si>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</si>
  <si>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</si>
  <si>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</si>
  <si>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</si>
  <si>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</si>
  <si>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</si>
  <si>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</si>
  <si>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</si>
  <si>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</si>
  <si>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</si>
  <si>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</si>
  <si>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</si>
  <si>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</si>
  <si>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</si>
  <si>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</si>
  <si>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</si>
  <si>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</si>
  <si>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</si>
  <si>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</si>
  <si>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</si>
  <si>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</si>
  <si>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</si>
  <si>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</si>
  <si>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</si>
  <si>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</si>
  <si>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</si>
  <si>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</si>
  <si>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</si>
  <si>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</si>
  <si>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</si>
  <si>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</si>
  <si>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</si>
  <si>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</si>
  <si>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</si>
  <si>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</si>
  <si>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</si>
  <si>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</si>
  <si>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</si>
  <si>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</si>
  <si>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</si>
  <si>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</si>
  <si>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</si>
  <si>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</si>
  <si>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</si>
  <si>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</si>
  <si>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</si>
  <si>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</si>
  <si>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</si>
  <si>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</si>
  <si>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</si>
  <si>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</si>
  <si>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</si>
  <si>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</si>
  <si>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</si>
  <si>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</si>
  <si>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</si>
  <si>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</si>
  <si>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</si>
  <si>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</si>
  <si>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</si>
  <si>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</si>
  <si>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</si>
  <si>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</si>
  <si>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</si>
  <si>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</si>
  <si>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</si>
  <si>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</si>
  <si>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</si>
  <si>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</si>
  <si>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</si>
  <si>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</si>
  <si>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</si>
  <si>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</si>
  <si>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</si>
  <si>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</si>
  <si>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</si>
  <si>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</si>
  <si>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</si>
  <si>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</si>
  <si>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</si>
  <si>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</si>
  <si>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</si>
  <si>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</si>
  <si>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</si>
  <si>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</si>
  <si>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</si>
  <si>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</si>
  <si>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</si>
  <si>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</si>
  <si>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</si>
  <si>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</si>
  <si>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</si>
  <si>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</si>
  <si>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</si>
  <si>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</si>
  <si>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</si>
  <si>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</si>
  <si>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</si>
  <si>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</si>
  <si>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</si>
  <si>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</si>
  <si>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</si>
  <si>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</si>
  <si>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</si>
  <si>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</si>
  <si>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</si>
  <si>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</si>
  <si>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</si>
  <si>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</si>
  <si>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</si>
  <si>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</si>
  <si>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</si>
  <si>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</si>
  <si>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</si>
  <si>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</si>
  <si>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</si>
  <si>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</si>
  <si>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</si>
  <si>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</si>
  <si>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</si>
  <si>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</si>
  <si>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</si>
  <si>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</si>
  <si>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</si>
  <si>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</si>
  <si>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</si>
  <si>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</si>
  <si>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</si>
  <si>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</si>
  <si>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</si>
  <si>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</si>
  <si>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</si>
  <si>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</si>
  <si>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</si>
  <si>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</si>
  <si>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</si>
  <si>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</si>
  <si>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</si>
  <si>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</si>
  <si>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</si>
  <si>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</si>
  <si>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</si>
  <si>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</si>
  <si>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</si>
  <si>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</si>
  <si>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</si>
  <si>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</si>
  <si>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</si>
  <si>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</si>
  <si>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</si>
  <si>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</si>
  <si>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</si>
  <si>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</si>
  <si>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</si>
  <si>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</si>
  <si>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</si>
  <si>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</si>
  <si>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</si>
  <si>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</si>
  <si>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</si>
  <si>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</si>
  <si>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</si>
  <si>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</si>
  <si>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</si>
  <si>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</si>
  <si>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</si>
  <si>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</si>
  <si>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</si>
  <si>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</si>
  <si>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</si>
  <si>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</si>
  <si>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</si>
  <si>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</si>
  <si>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</si>
  <si>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</si>
  <si>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</si>
  <si>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</si>
  <si>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</si>
  <si>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</si>
  <si>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</si>
  <si>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</si>
  <si>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</si>
  <si>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</si>
  <si>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</si>
  <si>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</si>
  <si>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</si>
  <si>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</si>
  <si>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</si>
  <si>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</si>
  <si>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</si>
  <si>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</si>
  <si>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</si>
  <si>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</si>
  <si>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</si>
  <si>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</si>
  <si>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</si>
  <si>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</si>
  <si>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</si>
  <si>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</si>
  <si>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</si>
  <si>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</si>
  <si>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</si>
  <si>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</si>
  <si>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</si>
  <si>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</si>
  <si>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</si>
  <si>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</si>
  <si>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</si>
  <si>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</si>
  <si>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</si>
  <si>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</si>
  <si>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</si>
  <si>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</si>
  <si>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</si>
  <si>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</si>
  <si>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</si>
  <si>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</si>
  <si>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</si>
  <si>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</si>
  <si>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</si>
  <si>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</si>
  <si>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</si>
  <si>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</si>
  <si>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</si>
  <si>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</si>
  <si>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</si>
  <si>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</si>
  <si>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</si>
  <si>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</si>
  <si>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</si>
  <si>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</si>
  <si>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</si>
  <si>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</si>
  <si>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</si>
  <si>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</si>
  <si>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</si>
  <si>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</si>
  <si>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</si>
  <si>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</si>
  <si>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</si>
  <si>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</si>
  <si>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</si>
  <si>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</si>
  <si>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</si>
  <si>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</si>
  <si>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</si>
  <si>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</si>
  <si>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</si>
  <si>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</si>
  <si>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</si>
  <si>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</si>
  <si>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</si>
  <si>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</si>
  <si>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</si>
  <si>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</si>
  <si>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</si>
  <si>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</si>
  <si>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</si>
  <si>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</si>
  <si>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</si>
  <si>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</si>
  <si>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</si>
  <si>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</si>
  <si>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</si>
  <si>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</si>
  <si>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</si>
  <si>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</si>
  <si>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</si>
  <si>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</si>
  <si>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</si>
  <si>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</si>
  <si>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</si>
  <si>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</si>
  <si>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</si>
  <si>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</si>
  <si>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</si>
  <si>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</si>
  <si>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</si>
  <si>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</si>
  <si>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</si>
  <si>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</si>
  <si>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</si>
  <si>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</si>
  <si>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</si>
  <si>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</si>
  <si>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</si>
  <si>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</si>
  <si>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</si>
  <si>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</si>
  <si>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</si>
  <si>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</si>
  <si>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</si>
  <si>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</si>
  <si>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</si>
  <si>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</si>
  <si>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</si>
  <si>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</si>
  <si>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</si>
  <si>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</si>
  <si>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</si>
  <si>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</si>
  <si>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</si>
  <si>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</si>
  <si>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</si>
  <si>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</si>
  <si>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</si>
  <si>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</si>
  <si>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</si>
  <si>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</si>
  <si>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</si>
  <si>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</si>
  <si>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</si>
  <si>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</si>
  <si>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</si>
  <si>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</si>
  <si>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</si>
  <si>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</si>
  <si>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</si>
  <si>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</si>
  <si>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</si>
  <si>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</si>
  <si>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</si>
  <si>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</si>
  <si>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</si>
  <si>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</si>
  <si>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</si>
  <si>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</si>
  <si>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</si>
  <si>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</si>
  <si>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</si>
  <si>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</si>
  <si>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</si>
  <si>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</si>
  <si>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</si>
  <si>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</si>
  <si>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</si>
  <si>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</si>
  <si>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</si>
  <si>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</si>
  <si>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</si>
  <si>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</si>
  <si>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</si>
  <si>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</si>
  <si>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</si>
  <si>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</si>
  <si>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</si>
  <si>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</si>
  <si>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</si>
  <si>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</si>
  <si>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</si>
  <si>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</si>
  <si>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</si>
  <si>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</si>
  <si>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</si>
  <si>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</si>
  <si>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</si>
  <si>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</si>
  <si>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</si>
  <si>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</si>
  <si>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</si>
  <si>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</si>
  <si>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</si>
  <si>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</si>
  <si>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</si>
  <si>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</si>
  <si>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</si>
  <si>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</si>
  <si>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</si>
  <si>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</si>
  <si>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</si>
  <si>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</si>
  <si>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</si>
  <si>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</si>
  <si>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</si>
  <si>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</si>
  <si>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</si>
  <si>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</si>
  <si>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</si>
  <si>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</si>
  <si>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</si>
  <si>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</si>
  <si>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</si>
  <si>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</si>
  <si>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</si>
  <si>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</si>
  <si>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</si>
  <si>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</si>
  <si>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</si>
  <si>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</si>
  <si>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</si>
  <si>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</si>
  <si>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</si>
  <si>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</si>
  <si>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</si>
  <si>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</si>
  <si>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</si>
  <si>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</si>
  <si>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</si>
  <si>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</si>
  <si>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</si>
  <si>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</si>
  <si>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</si>
  <si>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</si>
  <si>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</si>
  <si>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</si>
  <si>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</si>
  <si>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</si>
  <si>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</si>
  <si>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</si>
  <si>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</si>
  <si>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</si>
  <si>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</si>
  <si>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</si>
  <si>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</si>
  <si>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</si>
  <si>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</si>
  <si>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</si>
  <si>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</si>
  <si>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</si>
  <si>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</si>
  <si>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</si>
  <si>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</si>
  <si>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</si>
  <si>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</si>
  <si>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</si>
  <si>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</si>
  <si>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</si>
  <si>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</si>
  <si>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</si>
  <si>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</si>
  <si>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</si>
  <si>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</si>
  <si>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</si>
  <si>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</si>
  <si>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</si>
  <si>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</si>
  <si>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</si>
  <si>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</si>
  <si>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</si>
  <si>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</si>
  <si>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</si>
  <si>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</si>
  <si>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</si>
  <si>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</si>
  <si>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</si>
  <si>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</si>
  <si>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</si>
  <si>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</si>
  <si>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</si>
  <si>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</si>
  <si>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</si>
  <si>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</si>
  <si>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</si>
  <si>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</si>
  <si>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</si>
  <si>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</si>
  <si>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</si>
  <si>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</si>
  <si>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</si>
  <si>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</si>
  <si>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</si>
  <si>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</si>
  <si>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</si>
  <si>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</si>
  <si>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</si>
  <si>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</si>
  <si>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</si>
  <si>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</si>
  <si>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</si>
  <si>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</si>
  <si>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</si>
  <si>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</si>
  <si>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</si>
  <si>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</si>
  <si>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</si>
  <si>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</si>
  <si>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</si>
  <si>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</si>
  <si>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</si>
  <si>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</si>
  <si>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</si>
  <si>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</si>
  <si>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</si>
  <si>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</si>
  <si>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</si>
  <si>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</si>
  <si>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</si>
  <si>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</si>
  <si>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</si>
  <si>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</si>
  <si>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</si>
  <si>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</si>
  <si>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</si>
  <si>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</si>
  <si>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</si>
  <si>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</si>
  <si>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</si>
  <si>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</si>
  <si>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</si>
  <si>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</si>
  <si>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</si>
  <si>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</si>
  <si>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</si>
  <si>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</si>
  <si>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</si>
  <si>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</si>
  <si>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</si>
  <si>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</si>
  <si>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</si>
  <si>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</si>
  <si>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</si>
  <si>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</si>
  <si>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</si>
  <si>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</si>
  <si>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</si>
  <si>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</si>
  <si>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</si>
  <si>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</si>
  <si>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</si>
  <si>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</si>
  <si>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</si>
  <si>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</si>
  <si>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</si>
  <si>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</si>
  <si>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</si>
  <si>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</si>
  <si>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</si>
  <si>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</si>
  <si>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</si>
  <si>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</si>
  <si>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</si>
  <si>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</si>
  <si>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</si>
  <si>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</si>
  <si>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</si>
  <si>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</si>
  <si>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</si>
  <si>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</si>
  <si>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</si>
  <si>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</si>
  <si>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</si>
  <si>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</si>
  <si>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</si>
  <si>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</si>
  <si>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</si>
  <si>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</si>
  <si>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</si>
  <si>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</si>
  <si>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</si>
  <si>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</si>
  <si>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</si>
  <si>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</si>
  <si>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</si>
  <si>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</si>
  <si>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</si>
  <si>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</si>
  <si>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</si>
  <si>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</si>
  <si>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</si>
  <si>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</si>
  <si>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</si>
  <si>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</si>
  <si>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</si>
  <si>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</si>
  <si>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</si>
  <si>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</si>
  <si>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</si>
  <si>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</si>
  <si>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</si>
  <si>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</si>
  <si>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</si>
  <si>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</si>
  <si>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</si>
  <si>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</si>
  <si>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</si>
  <si>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</si>
  <si>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</si>
  <si>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</si>
  <si>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</si>
  <si>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</si>
  <si>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</si>
  <si>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</si>
  <si>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</si>
  <si>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</si>
  <si>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</si>
  <si>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</si>
  <si>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</si>
  <si>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</si>
  <si>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</si>
  <si>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</si>
  <si>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</si>
  <si>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</si>
  <si>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</si>
  <si>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</si>
  <si>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</si>
  <si>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</si>
  <si>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</si>
  <si>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</si>
  <si>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</si>
  <si>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</si>
  <si>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</si>
  <si>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</si>
  <si>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</si>
  <si>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</si>
  <si>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</si>
  <si>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</si>
  <si>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</si>
  <si>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</si>
  <si>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</si>
  <si>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</si>
  <si>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</si>
  <si>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</si>
  <si>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</si>
  <si>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</si>
  <si>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</si>
  <si>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</si>
  <si>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</si>
  <si>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</si>
  <si>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</si>
  <si>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</si>
  <si>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</si>
  <si>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</si>
  <si>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</si>
  <si>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</si>
  <si>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</si>
  <si>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</si>
  <si>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</si>
  <si>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</si>
  <si>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</si>
  <si>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</si>
  <si>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</si>
  <si>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</si>
  <si>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</si>
  <si>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</si>
  <si>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</si>
  <si>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</si>
  <si>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</si>
  <si>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</si>
  <si>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</si>
  <si>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</si>
  <si>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</si>
  <si>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</si>
  <si>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</si>
  <si>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</si>
  <si>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</si>
  <si>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</si>
  <si>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</si>
  <si>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</si>
  <si>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</si>
  <si>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</si>
  <si>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</si>
  <si>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</si>
  <si>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</si>
  <si>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</si>
  <si>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</si>
  <si>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</si>
  <si>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</si>
  <si>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</si>
  <si>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</si>
  <si>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</si>
  <si>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</si>
  <si>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</si>
  <si>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</si>
  <si>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</si>
  <si>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</si>
  <si>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</si>
  <si>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</si>
  <si>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</si>
  <si>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</si>
  <si>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</si>
  <si>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</si>
  <si>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</si>
  <si>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</si>
  <si>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</si>
  <si>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</si>
  <si>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</si>
  <si>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</si>
  <si>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</si>
  <si>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</si>
  <si>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</si>
  <si>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</si>
  <si>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</si>
  <si>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</si>
  <si>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</si>
  <si>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</si>
  <si>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</si>
  <si>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</si>
  <si>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</si>
  <si>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</si>
  <si>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</si>
  <si>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</si>
  <si>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</si>
  <si>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</si>
  <si>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</si>
  <si>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</si>
  <si>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</si>
  <si>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</si>
  <si>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</si>
  <si>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</si>
  <si>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</si>
  <si>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</si>
  <si>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</si>
  <si>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</si>
  <si>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</si>
  <si>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</si>
  <si>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</si>
  <si>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</si>
  <si>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</si>
  <si>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</si>
  <si>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</si>
  <si>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</si>
  <si>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</si>
  <si>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</si>
  <si>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</si>
  <si>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</si>
  <si>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</si>
  <si>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</si>
  <si>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</si>
  <si>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</si>
  <si>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</si>
  <si>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</si>
  <si>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</si>
  <si>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</si>
  <si>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</si>
  <si>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</si>
  <si>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</si>
  <si>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</si>
  <si>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</si>
  <si>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</si>
  <si>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</si>
  <si>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</si>
  <si>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</si>
  <si>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</si>
  <si>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</si>
  <si>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</si>
  <si>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</si>
  <si>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</si>
  <si>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</si>
  <si>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</si>
  <si>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</si>
  <si>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</si>
  <si>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</si>
  <si>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</si>
  <si>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</si>
  <si>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</si>
  <si>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</si>
  <si>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</si>
  <si>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</si>
  <si>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</si>
  <si>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</si>
  <si>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</si>
  <si>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</si>
  <si>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</si>
  <si>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</si>
  <si>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</si>
  <si>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</si>
  <si>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</si>
  <si>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</si>
  <si>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</si>
  <si>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</si>
  <si>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</si>
  <si>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</si>
  <si>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</si>
  <si>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</si>
  <si>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</si>
  <si>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</si>
  <si>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</si>
  <si>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</si>
  <si>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</si>
  <si>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</si>
  <si>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</si>
  <si>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</si>
  <si>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</si>
  <si>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</si>
  <si>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</si>
  <si>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</si>
  <si>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</si>
  <si>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</si>
  <si>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</si>
  <si>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</si>
  <si>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</si>
  <si>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</si>
  <si>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</si>
  <si>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</si>
  <si>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</si>
  <si>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</si>
  <si>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</si>
  <si>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</si>
  <si>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</si>
  <si>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</si>
  <si>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</si>
  <si>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</si>
  <si>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</si>
  <si>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</si>
  <si>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</si>
  <si>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</si>
  <si>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</si>
  <si>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</si>
  <si>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</si>
  <si>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</si>
  <si>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</si>
  <si>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</si>
  <si>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</si>
  <si>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</si>
  <si>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</si>
  <si>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</si>
  <si>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</si>
  <si>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</si>
  <si>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</si>
  <si>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</si>
  <si>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</si>
  <si>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</si>
  <si>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</si>
  <si>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</si>
  <si>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</si>
  <si>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</si>
  <si>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</si>
  <si>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</si>
  <si>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</si>
  <si>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</si>
  <si>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</si>
  <si>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</si>
  <si>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</si>
  <si>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</si>
  <si>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</si>
  <si>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</si>
  <si>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</si>
  <si>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</si>
  <si>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</si>
  <si>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</si>
  <si>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</si>
  <si>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</si>
  <si>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</si>
  <si>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</si>
  <si>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</si>
  <si>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</si>
  <si>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</si>
  <si>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</si>
  <si>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</si>
  <si>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</si>
  <si>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</si>
  <si>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</si>
  <si>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</si>
  <si>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</si>
  <si>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</si>
  <si>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</si>
  <si>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</si>
  <si>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</si>
  <si>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</si>
  <si>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</si>
  <si>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</si>
  <si>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</si>
  <si>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</si>
  <si>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</si>
  <si>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</si>
  <si>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</si>
  <si>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</si>
  <si>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</si>
  <si>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</si>
  <si>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</si>
  <si>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</si>
  <si>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</si>
  <si>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</si>
  <si>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</si>
  <si>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</si>
  <si>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</si>
  <si>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</si>
  <si>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</si>
  <si>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</si>
  <si>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</si>
  <si>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</si>
  <si>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</si>
  <si>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</si>
  <si>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</si>
  <si>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</si>
  <si>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</si>
  <si>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</si>
  <si>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</si>
  <si>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</si>
  <si>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</si>
  <si>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</si>
  <si>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</si>
  <si>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</si>
  <si>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</si>
  <si>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</si>
  <si>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</si>
  <si>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</si>
  <si>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</si>
  <si>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</si>
  <si>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</si>
  <si>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</si>
  <si>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</si>
  <si>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</si>
  <si>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</si>
  <si>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</si>
  <si>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</si>
  <si>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</si>
  <si>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</si>
  <si>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</si>
  <si>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</si>
  <si>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</si>
  <si>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</si>
  <si>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</si>
  <si>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</si>
  <si>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</si>
  <si>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</si>
  <si>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</si>
  <si>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</si>
  <si>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</si>
  <si>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</si>
  <si>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</si>
  <si>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</si>
  <si>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</si>
  <si>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</si>
  <si>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</si>
  <si>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</si>
  <si>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</si>
  <si>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</si>
  <si>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</si>
  <si>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</si>
  <si>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</si>
  <si>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</si>
  <si>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</si>
  <si>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</si>
  <si>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</si>
  <si>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</si>
  <si>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</si>
  <si>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</si>
  <si>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</si>
  <si>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</si>
  <si>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</si>
  <si>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</si>
  <si>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</si>
  <si>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</si>
  <si>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</si>
  <si>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</si>
  <si>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</si>
  <si>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</si>
  <si>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</si>
  <si>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</si>
  <si>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</si>
  <si>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</si>
  <si>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</si>
  <si>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</si>
  <si>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</si>
  <si>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</si>
  <si>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</si>
  <si>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</si>
  <si>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</si>
  <si>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</si>
  <si>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</si>
  <si>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</si>
  <si>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</si>
  <si>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</si>
  <si>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</si>
  <si>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</si>
  <si>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</si>
  <si>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</si>
  <si>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</si>
  <si>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</si>
  <si>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</si>
  <si>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</si>
  <si>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</si>
  <si>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</si>
  <si>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</si>
  <si>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</si>
  <si>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</si>
  <si>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</si>
  <si>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</si>
  <si>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</si>
  <si>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</si>
  <si>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</si>
  <si>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</si>
  <si>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</si>
  <si>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</si>
  <si>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</si>
  <si>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</si>
  <si>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</si>
  <si>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</si>
  <si>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</si>
  <si>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</si>
  <si>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</si>
  <si>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</si>
  <si>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</si>
  <si>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</si>
  <si>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</si>
  <si>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</si>
  <si>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</si>
  <si>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</si>
  <si>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</si>
  <si>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</si>
  <si>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</si>
  <si>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</si>
  <si>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</si>
  <si>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</si>
  <si>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</si>
  <si>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</si>
  <si>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</si>
  <si>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</si>
  <si>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</si>
  <si>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</si>
  <si>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</si>
  <si>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</si>
  <si>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</si>
  <si>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</si>
  <si>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</si>
  <si>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</si>
  <si>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</si>
  <si>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</si>
  <si>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</si>
  <si>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</si>
  <si>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</si>
  <si>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</si>
  <si>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</si>
  <si>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</si>
  <si>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</si>
  <si>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</si>
  <si>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</si>
  <si>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</si>
  <si>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</si>
  <si>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</si>
  <si>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</si>
  <si>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</si>
  <si>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</si>
  <si>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</si>
  <si>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</si>
  <si>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</si>
  <si>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</si>
  <si>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</si>
  <si>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</si>
  <si>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</si>
  <si>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</si>
  <si>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</si>
  <si>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</si>
  <si>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</si>
  <si>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</si>
  <si>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</si>
  <si>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</si>
  <si>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</si>
  <si>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</si>
  <si>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</si>
  <si>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</si>
  <si>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</si>
  <si>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</si>
  <si>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</si>
  <si>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</si>
  <si>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</si>
  <si>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</si>
  <si>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</si>
  <si>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</si>
  <si>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</si>
  <si>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</si>
  <si>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</si>
  <si>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</si>
  <si>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</si>
  <si>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</si>
  <si>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</si>
  <si>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</si>
  <si>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</si>
  <si>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</si>
  <si>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</si>
  <si>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</si>
  <si>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</si>
  <si>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</si>
  <si>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</si>
  <si>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</si>
  <si>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</si>
  <si>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</si>
  <si>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</si>
  <si>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</si>
  <si>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</si>
  <si>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</si>
  <si>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</si>
  <si>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</si>
  <si>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</si>
  <si>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</si>
  <si>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</si>
  <si>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</si>
  <si>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</si>
  <si>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</si>
  <si>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</si>
  <si>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</si>
  <si>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</si>
  <si>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</si>
  <si>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</si>
  <si>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</si>
  <si>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</si>
  <si>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</si>
  <si>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</si>
  <si>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</si>
  <si>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</si>
  <si>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</si>
  <si>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</si>
  <si>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</si>
  <si>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</si>
  <si>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</si>
  <si>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</si>
  <si>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</si>
  <si>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</si>
  <si>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</si>
  <si>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</si>
  <si>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</si>
  <si>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</si>
  <si>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</si>
  <si>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</si>
  <si>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</si>
  <si>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</si>
  <si>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</si>
  <si>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</si>
  <si>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</si>
  <si>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</si>
  <si>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</si>
  <si>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</si>
  <si>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</si>
  <si>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</si>
  <si>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</si>
  <si>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</si>
  <si>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</si>
  <si>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</si>
  <si>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</si>
  <si>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</si>
  <si>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</si>
  <si>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</si>
  <si>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</si>
  <si>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</si>
  <si>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</si>
  <si>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</si>
  <si>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</si>
  <si>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</si>
  <si>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</si>
  <si>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</si>
  <si>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</si>
  <si>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</si>
  <si>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</si>
  <si>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</si>
  <si>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</si>
  <si>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</si>
  <si>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</si>
  <si>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</si>
  <si>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</si>
  <si>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</si>
  <si>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</si>
  <si>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</si>
  <si>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</si>
  <si>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</si>
  <si>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</si>
  <si>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</si>
  <si>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</si>
  <si>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</si>
  <si>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</si>
  <si>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</si>
  <si>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</si>
  <si>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</si>
  <si>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</si>
  <si>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</si>
  <si>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</si>
  <si>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</si>
  <si>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</si>
  <si>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</si>
  <si>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</si>
  <si>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</si>
  <si>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</si>
  <si>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</si>
  <si>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</si>
  <si>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</si>
  <si>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</si>
  <si>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</si>
  <si>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</si>
  <si>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</si>
  <si>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</si>
  <si>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</si>
  <si>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</si>
  <si>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</si>
  <si>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</si>
  <si>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</si>
  <si>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</si>
  <si>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</si>
  <si>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</si>
  <si>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</si>
  <si>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</si>
  <si>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</si>
  <si>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</si>
  <si>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</si>
  <si>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</si>
  <si>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</si>
  <si>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</si>
  <si>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</si>
  <si>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</si>
  <si>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</si>
  <si>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</si>
  <si>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</si>
  <si>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</si>
  <si>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</si>
  <si>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</si>
  <si>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</si>
  <si>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</si>
  <si>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</si>
  <si>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</si>
  <si>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</si>
  <si>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</si>
  <si>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</si>
  <si>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</si>
  <si>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</si>
  <si>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</si>
  <si>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</si>
  <si>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</si>
  <si>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</si>
  <si>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</si>
  <si>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</si>
  <si>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</si>
  <si>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</si>
  <si>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</si>
  <si>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</si>
  <si>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</si>
  <si>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</si>
  <si>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</si>
  <si>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</si>
  <si>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</si>
  <si>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</si>
  <si>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</si>
  <si>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</si>
  <si>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</si>
  <si>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</si>
  <si>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</si>
  <si>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</si>
  <si>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</si>
  <si>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</si>
  <si>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</si>
  <si>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</si>
  <si>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</si>
  <si>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</si>
  <si>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</si>
  <si>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</si>
  <si>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</si>
  <si>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</si>
  <si>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</si>
  <si>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</si>
  <si>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</si>
  <si>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</si>
  <si>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</si>
  <si>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</si>
  <si>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</si>
  <si>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</si>
  <si>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</si>
  <si>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</si>
  <si>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</si>
  <si>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</si>
  <si>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</si>
  <si>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</si>
  <si>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</si>
  <si>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</si>
  <si>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</si>
  <si>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</si>
  <si>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</si>
  <si>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</si>
  <si>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</si>
  <si>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</si>
  <si>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</si>
  <si>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</si>
  <si>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</si>
  <si>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</si>
  <si>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</si>
  <si>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</si>
  <si>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</si>
  <si>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</si>
  <si>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</si>
  <si>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</si>
  <si>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</si>
  <si>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</si>
  <si>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</si>
  <si>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</si>
  <si>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</si>
  <si>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</si>
  <si>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</si>
  <si>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</si>
  <si>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</si>
  <si>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</si>
  <si>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</si>
  <si>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</si>
  <si>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</si>
  <si>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</si>
  <si>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</si>
  <si>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</si>
  <si>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</si>
  <si>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</si>
  <si>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</si>
  <si>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</si>
  <si>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</si>
  <si>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</si>
  <si>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</si>
  <si>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</si>
  <si>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</si>
  <si>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</si>
  <si>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</si>
  <si>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</si>
  <si>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</si>
  <si>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</si>
  <si>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</si>
  <si>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</si>
  <si>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</si>
  <si>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</si>
  <si>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</si>
  <si>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</si>
  <si>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</si>
  <si>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</si>
  <si>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</si>
  <si>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</si>
  <si>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</si>
  <si>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</si>
  <si>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</si>
  <si>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</si>
  <si>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</si>
  <si>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</si>
  <si>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</si>
  <si>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</si>
  <si>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</si>
  <si>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</si>
  <si>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</si>
  <si>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</si>
  <si>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</si>
  <si>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</si>
  <si>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</si>
  <si>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</si>
  <si>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</si>
  <si>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</si>
  <si>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</si>
  <si>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</si>
  <si>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</si>
  <si>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</si>
  <si>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</si>
  <si>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</si>
  <si>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</si>
  <si>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</si>
  <si>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</si>
  <si>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</si>
  <si>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</si>
  <si>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</si>
  <si>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</si>
  <si>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</si>
  <si>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</si>
  <si>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</si>
  <si>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</si>
  <si>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</si>
  <si>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</si>
  <si>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</si>
  <si>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</si>
  <si>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</si>
  <si>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</si>
  <si>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</si>
  <si>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</si>
  <si>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</si>
  <si>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</si>
  <si>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</si>
  <si>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</si>
  <si>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</si>
  <si>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</si>
  <si>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</si>
  <si>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</si>
  <si>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</si>
  <si>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</si>
  <si>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</si>
  <si>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</si>
  <si>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</si>
  <si>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</si>
  <si>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</si>
  <si>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</si>
  <si>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</si>
  <si>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</si>
  <si>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</si>
  <si>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</si>
  <si>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</si>
  <si>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</si>
  <si>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</si>
  <si>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</si>
  <si>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</si>
  <si>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</si>
  <si>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</si>
  <si>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</si>
  <si>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</si>
  <si>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</si>
  <si>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</si>
  <si>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</si>
  <si>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</si>
  <si>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</si>
  <si>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</si>
  <si>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</si>
  <si>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</si>
  <si>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</si>
  <si>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</si>
  <si>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</si>
  <si>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</si>
  <si>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</si>
  <si>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</si>
  <si>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</si>
  <si>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</si>
  <si>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</si>
  <si>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</si>
  <si>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</si>
  <si>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</si>
  <si>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</si>
  <si>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</si>
  <si>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</si>
  <si>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</si>
  <si>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</si>
  <si>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</si>
  <si>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</si>
  <si>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</si>
  <si>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</si>
  <si>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</si>
  <si>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</si>
  <si>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</si>
  <si>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</si>
  <si>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</si>
  <si>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</si>
  <si>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</si>
  <si>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</si>
  <si>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</si>
  <si>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</si>
  <si>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</si>
  <si>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</si>
  <si>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</si>
  <si>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</si>
  <si>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</si>
  <si>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</si>
  <si>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</si>
  <si>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</si>
  <si>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</si>
  <si>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</si>
  <si>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</si>
  <si>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</si>
  <si>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</si>
  <si>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</si>
  <si>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</si>
  <si>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</si>
  <si>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</si>
  <si>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</si>
  <si>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</si>
  <si>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</si>
  <si>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</si>
  <si>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</si>
  <si>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</si>
  <si>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</si>
  <si>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</si>
  <si>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</si>
  <si>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</si>
  <si>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</si>
  <si>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</si>
  <si>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</si>
  <si>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</si>
  <si>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</si>
  <si>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</si>
  <si>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</si>
  <si>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</si>
  <si>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</si>
  <si>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</si>
  <si>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</si>
  <si>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</si>
  <si>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</si>
  <si>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</si>
  <si>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</si>
  <si>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</si>
  <si>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</si>
  <si>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</si>
  <si>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</si>
  <si>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</si>
  <si>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</si>
  <si>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</si>
  <si>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</si>
  <si>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</si>
  <si>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</si>
  <si>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</si>
  <si>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</si>
  <si>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</si>
  <si>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</si>
  <si>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</si>
  <si>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</si>
  <si>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</si>
  <si>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</si>
  <si>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</si>
  <si>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</si>
  <si>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</si>
  <si>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</si>
  <si>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</si>
  <si>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</si>
  <si>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</si>
  <si>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</si>
  <si>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</si>
  <si>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</si>
  <si>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</si>
  <si>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</si>
  <si>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</si>
  <si>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</si>
  <si>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</si>
  <si>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</si>
  <si>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</si>
  <si>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</si>
  <si>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</si>
  <si>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</si>
  <si>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</si>
  <si>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</si>
  <si>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</si>
  <si>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</si>
  <si>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</si>
  <si>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</si>
  <si>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</si>
  <si>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</si>
  <si>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</si>
  <si>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</si>
  <si>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</si>
  <si>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</si>
  <si>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</si>
  <si>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</si>
  <si>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</si>
  <si>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</si>
  <si>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</si>
  <si>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</si>
  <si>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</si>
  <si>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</si>
  <si>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</si>
  <si>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</si>
  <si>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</si>
  <si>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</si>
  <si>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</si>
  <si>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</si>
  <si>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</si>
  <si>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</si>
  <si>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</si>
  <si>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</si>
  <si>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</si>
  <si>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</si>
  <si>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</si>
  <si>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</si>
  <si>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</si>
  <si>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</si>
  <si>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</si>
  <si>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</si>
  <si>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</si>
  <si>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</si>
  <si>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</si>
  <si>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</si>
  <si>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</si>
  <si>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</si>
  <si>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</si>
  <si>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</si>
  <si>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</si>
  <si>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</si>
  <si>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</si>
  <si>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</si>
  <si>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</si>
  <si>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</si>
  <si>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</si>
  <si>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</si>
  <si>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</si>
  <si>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</si>
  <si>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</si>
  <si>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</si>
  <si>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</si>
  <si>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</si>
  <si>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</si>
  <si>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</si>
  <si>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</si>
  <si>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</si>
  <si>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</si>
  <si>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</si>
  <si>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</si>
  <si>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</si>
  <si>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</si>
  <si>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</si>
  <si>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</si>
  <si>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</si>
  <si>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</si>
  <si>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</si>
  <si>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</si>
  <si>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</si>
  <si>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</si>
  <si>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</si>
  <si>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</si>
  <si>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</si>
  <si>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</si>
  <si>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</si>
  <si>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</si>
  <si>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</si>
  <si>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</si>
  <si>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</si>
  <si>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</si>
  <si>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</si>
  <si>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</si>
  <si>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</si>
  <si>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</si>
  <si>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</si>
  <si>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</si>
  <si>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</si>
  <si>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</si>
  <si>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</si>
  <si>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</si>
  <si>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</si>
  <si>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</si>
  <si>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</si>
  <si>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</si>
  <si>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</si>
  <si>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</si>
  <si>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</si>
  <si>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</si>
  <si>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</si>
  <si>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</si>
  <si>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</si>
  <si>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</si>
  <si>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</si>
  <si>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</si>
  <si>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</si>
  <si>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</si>
  <si>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</si>
  <si>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</si>
  <si>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</si>
  <si>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</si>
  <si>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</si>
  <si>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</si>
  <si>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</si>
  <si>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</si>
  <si>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</si>
  <si>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</si>
  <si>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</si>
  <si>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</si>
  <si>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</si>
  <si>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</si>
  <si>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</si>
  <si>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</si>
  <si>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</si>
  <si>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</si>
  <si>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</si>
  <si>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</si>
  <si>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</si>
  <si>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</si>
  <si>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</si>
  <si>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</si>
  <si>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</si>
  <si>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</si>
  <si>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</si>
  <si>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</si>
  <si>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</si>
  <si>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</si>
  <si>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</si>
  <si>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</si>
  <si>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</si>
  <si>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</si>
  <si>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</si>
  <si>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</si>
  <si>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</si>
  <si>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</si>
  <si>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</si>
  <si>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</si>
  <si>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</si>
  <si>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</si>
  <si>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</si>
  <si>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</si>
  <si>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</si>
  <si>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</si>
  <si>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</si>
  <si>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</si>
  <si>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</si>
  <si>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</si>
  <si>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</si>
  <si>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</si>
  <si>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</si>
  <si>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</si>
  <si>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</si>
  <si>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</si>
  <si>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</si>
  <si>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</si>
  <si>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</si>
  <si>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</si>
  <si>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</si>
  <si>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</si>
  <si>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</si>
  <si>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</si>
  <si>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</si>
  <si>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</si>
  <si>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</si>
  <si>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</si>
  <si>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</si>
  <si>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</si>
  <si>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</si>
  <si>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</si>
  <si>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</si>
  <si>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</si>
  <si>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</si>
  <si>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</si>
  <si>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</si>
  <si>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</si>
  <si>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</si>
  <si>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</si>
  <si>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</si>
  <si>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</si>
  <si>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</si>
  <si>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</si>
  <si>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</si>
  <si>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</si>
  <si>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</si>
  <si>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</si>
  <si>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</si>
  <si>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</si>
  <si>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</si>
  <si>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</si>
  <si>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</si>
  <si>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</si>
  <si>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</si>
  <si>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</si>
  <si>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</si>
  <si>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</si>
  <si>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</si>
  <si>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</si>
  <si>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</si>
  <si>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</si>
  <si>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</si>
  <si>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</si>
  <si>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</si>
  <si>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</si>
  <si>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</si>
  <si>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</si>
  <si>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</si>
  <si>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</si>
  <si>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</si>
  <si>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</si>
  <si>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</si>
  <si>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</si>
  <si>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</si>
  <si>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</si>
  <si>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</si>
  <si>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</si>
  <si>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</si>
  <si>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</si>
  <si>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</si>
  <si>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</si>
  <si>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</si>
  <si>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</si>
  <si>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</si>
  <si>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</si>
  <si>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</si>
  <si>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</si>
  <si>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</si>
  <si>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</si>
  <si>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</si>
  <si>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</si>
  <si>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</si>
  <si>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</si>
  <si>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</si>
  <si>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</si>
  <si>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</si>
  <si>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</si>
  <si>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</si>
  <si>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</si>
  <si>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</si>
  <si>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</si>
  <si>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</si>
  <si>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</si>
  <si>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</si>
  <si>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</si>
  <si>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</si>
  <si>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</si>
  <si>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</si>
  <si>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</si>
  <si>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</si>
  <si>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</si>
  <si>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</si>
  <si>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</si>
  <si>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</si>
  <si>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</si>
  <si>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</si>
  <si>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</si>
  <si>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</si>
  <si>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</si>
  <si>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</si>
  <si>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</si>
  <si>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</si>
  <si>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</si>
  <si>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</si>
  <si>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</si>
  <si>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</si>
  <si>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</si>
  <si>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</si>
  <si>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</si>
  <si>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</si>
  <si>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</si>
  <si>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</si>
  <si>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</si>
  <si>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</si>
  <si>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</si>
  <si>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</si>
  <si>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</si>
  <si>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</si>
  <si>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</si>
  <si>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</si>
  <si>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</si>
  <si>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</si>
  <si>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</si>
  <si>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</si>
  <si>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</si>
  <si>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</si>
  <si>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</si>
  <si>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</si>
  <si>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</si>
  <si>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</si>
  <si>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</si>
  <si>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</si>
  <si>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</si>
  <si>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</si>
  <si>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</si>
  <si>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</si>
  <si>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</si>
  <si>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</si>
  <si>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</si>
  <si>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</si>
  <si>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</si>
  <si>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</si>
  <si>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</si>
  <si>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</si>
  <si>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</si>
  <si>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</si>
  <si>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</si>
  <si>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</si>
  <si>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</si>
  <si>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</si>
  <si>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</si>
  <si>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</si>
  <si>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</si>
  <si>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</si>
  <si>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</si>
  <si>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</si>
  <si>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</si>
  <si>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</si>
  <si>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</si>
  <si>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</si>
  <si>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</si>
  <si>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</si>
  <si>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</si>
  <si>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</si>
  <si>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</si>
  <si>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</si>
  <si>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</si>
  <si>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</si>
  <si>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</si>
  <si>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</si>
  <si>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</si>
  <si>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</si>
  <si>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</si>
  <si>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</si>
  <si>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</si>
  <si>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</si>
  <si>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</si>
  <si>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</si>
  <si>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</si>
  <si>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</si>
  <si>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</si>
  <si>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</si>
  <si>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</si>
  <si>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</si>
  <si>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</si>
  <si>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</si>
  <si>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</si>
  <si>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</si>
  <si>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</si>
  <si>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</si>
  <si>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</si>
  <si>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</si>
  <si>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</si>
  <si>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</si>
  <si>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</si>
  <si>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</si>
  <si>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</si>
  <si>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</si>
  <si>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</si>
  <si>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</si>
  <si>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</si>
  <si>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</si>
  <si>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</si>
  <si>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</si>
  <si>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</si>
  <si>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</si>
  <si>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</si>
  <si>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</si>
  <si>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</si>
  <si>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</si>
  <si>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</si>
  <si>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</si>
  <si>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</si>
  <si>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</si>
  <si>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</si>
  <si>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</si>
  <si>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</si>
  <si>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</si>
  <si>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</si>
  <si>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</si>
  <si>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</si>
  <si>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</si>
  <si>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</si>
  <si>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</si>
  <si>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</si>
  <si>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</si>
  <si>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</si>
  <si>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</si>
  <si>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</si>
  <si>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</si>
  <si>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</si>
  <si>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</si>
  <si>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</si>
  <si>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</si>
  <si>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</si>
  <si>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</si>
  <si>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</si>
  <si>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</si>
  <si>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</si>
  <si>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</si>
  <si>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</si>
  <si>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</si>
  <si>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</si>
  <si>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</si>
  <si>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</si>
  <si>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</si>
  <si>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</si>
  <si>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</si>
  <si>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</si>
  <si>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</si>
  <si>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</si>
  <si>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</si>
  <si>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</si>
  <si>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</si>
  <si>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</si>
  <si>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</si>
  <si>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</si>
  <si>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</si>
  <si>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</si>
  <si>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</si>
  <si>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</si>
  <si>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</si>
  <si>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</si>
  <si>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</si>
  <si>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</si>
  <si>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</si>
  <si>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</si>
  <si>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</si>
  <si>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</si>
  <si>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</si>
  <si>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</si>
  <si>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</si>
  <si>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</si>
  <si>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</si>
  <si>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</si>
  <si>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</si>
  <si>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</si>
  <si>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</si>
  <si>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</si>
  <si>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</si>
  <si>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</si>
  <si>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</si>
  <si>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</si>
  <si>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</si>
  <si>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</si>
  <si>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</si>
  <si>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</si>
  <si>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</si>
  <si>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</si>
  <si>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</si>
  <si>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</si>
  <si>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</si>
  <si>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</si>
  <si>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</si>
  <si>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</si>
  <si>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</si>
  <si>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</si>
  <si>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</si>
  <si>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</si>
  <si>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</si>
  <si>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</si>
  <si>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</si>
  <si>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</si>
  <si>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</si>
  <si>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</si>
  <si>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</si>
  <si>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</si>
  <si>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</si>
  <si>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</si>
  <si>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</si>
  <si>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</si>
  <si>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</si>
  <si>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</si>
  <si>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</si>
  <si>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</si>
  <si>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</si>
  <si>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</si>
  <si>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</si>
  <si>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</si>
  <si>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</si>
  <si>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</si>
  <si>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</si>
  <si>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</si>
  <si>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</si>
  <si>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</si>
  <si>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</si>
  <si>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</si>
  <si>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</si>
  <si>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</si>
  <si>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</si>
  <si>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</si>
  <si>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</si>
  <si>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</si>
  <si>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</si>
  <si>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</si>
  <si>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</si>
  <si>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</si>
  <si>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</si>
  <si>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</si>
  <si>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</si>
  <si>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</si>
  <si>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</si>
  <si>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</si>
  <si>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</si>
  <si>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</si>
  <si>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</si>
  <si>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</si>
  <si>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</si>
  <si>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</si>
  <si>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</si>
  <si>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</si>
  <si>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</si>
  <si>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</si>
  <si>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</si>
  <si>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</si>
  <si>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</si>
  <si>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</si>
  <si>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</si>
  <si>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</si>
  <si>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</si>
  <si>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</si>
  <si>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</si>
  <si>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</si>
  <si>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</si>
  <si>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</si>
  <si>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</si>
  <si>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</si>
  <si>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</si>
  <si>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</si>
  <si>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</si>
  <si>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</si>
  <si>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</si>
  <si>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</si>
  <si>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</si>
  <si>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</si>
  <si>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</si>
  <si>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</si>
  <si>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</si>
  <si>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</si>
  <si>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</si>
  <si>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</si>
  <si>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</si>
  <si>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</si>
  <si>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</si>
  <si>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</si>
  <si>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</si>
  <si>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</si>
  <si>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</si>
  <si>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</si>
  <si>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</si>
  <si>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</si>
  <si>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</si>
  <si>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</si>
  <si>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</si>
  <si>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</si>
  <si>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</si>
  <si>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</si>
  <si>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</si>
  <si>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</si>
  <si>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</si>
  <si>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</si>
  <si>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</si>
  <si>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</si>
  <si>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</si>
  <si>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</si>
  <si>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</si>
  <si>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</si>
  <si>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</si>
  <si>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</si>
  <si>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</si>
  <si>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</si>
  <si>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</si>
  <si>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</si>
  <si>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</si>
  <si>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</si>
  <si>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</si>
  <si>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</si>
  <si>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</si>
  <si>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</si>
  <si>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</si>
  <si>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</si>
  <si>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</si>
  <si>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</si>
  <si>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</si>
  <si>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</si>
  <si>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</si>
  <si>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</si>
  <si>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</si>
  <si>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</si>
  <si>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</si>
  <si>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</si>
  <si>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</si>
  <si>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</si>
  <si>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</si>
  <si>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</si>
  <si>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</si>
  <si>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</si>
  <si>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</si>
  <si>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</si>
  <si>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</si>
  <si>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</si>
  <si>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</si>
  <si>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</si>
  <si>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</si>
  <si>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</si>
  <si>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</si>
  <si>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</si>
  <si>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</si>
  <si>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</si>
  <si>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</si>
  <si>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</si>
  <si>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</si>
  <si>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</si>
  <si>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</si>
  <si>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</si>
  <si>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</si>
  <si>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</si>
  <si>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</si>
  <si>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</si>
  <si>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</si>
  <si>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</si>
  <si>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</si>
  <si>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</si>
  <si>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</si>
  <si>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</si>
  <si>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</si>
  <si>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</si>
  <si>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</si>
  <si>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</si>
  <si>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</si>
  <si>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</si>
  <si>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</si>
  <si>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</si>
  <si>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</si>
  <si>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</si>
  <si>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</si>
  <si>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</si>
  <si>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</si>
  <si>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</si>
  <si>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</si>
  <si>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</si>
  <si>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</si>
  <si>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</si>
  <si>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</si>
  <si>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</si>
  <si>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</si>
  <si>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</si>
  <si>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</si>
  <si>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</si>
  <si>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</si>
  <si>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</si>
  <si>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</si>
  <si>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</si>
  <si>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</si>
  <si>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</si>
  <si>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</si>
  <si>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</si>
  <si>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</si>
  <si>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</si>
  <si>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</si>
  <si>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</si>
  <si>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</si>
  <si>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</si>
  <si>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</si>
  <si>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</si>
  <si>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</si>
  <si>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</si>
  <si>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</si>
  <si>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</si>
  <si>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</si>
  <si>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</si>
  <si>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</si>
  <si>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</si>
  <si>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</si>
  <si>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</si>
  <si>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</si>
  <si>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</si>
  <si>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</si>
  <si>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</si>
  <si>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</si>
  <si>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</si>
  <si>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</si>
  <si>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</si>
  <si>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</si>
  <si>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</si>
  <si>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</si>
  <si>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</si>
  <si>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</si>
  <si>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</si>
  <si>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</si>
  <si>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</si>
  <si>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</si>
  <si>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</si>
  <si>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</si>
  <si>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</si>
  <si>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</si>
  <si>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</si>
  <si>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</si>
  <si>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</si>
  <si>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</si>
  <si>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</si>
  <si>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</si>
  <si>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</si>
  <si>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</si>
  <si>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</si>
  <si>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</si>
  <si>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</si>
  <si>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</si>
  <si>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</si>
  <si>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</si>
  <si>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</si>
  <si>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</si>
  <si>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</si>
  <si>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</si>
  <si>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</si>
  <si>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</si>
  <si>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</si>
  <si>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</si>
  <si>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</si>
  <si>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</si>
  <si>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</si>
  <si>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</si>
  <si>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</si>
  <si>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</si>
  <si>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</si>
  <si>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</si>
  <si>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</si>
  <si>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</si>
  <si>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</si>
  <si>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</si>
  <si>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</si>
  <si>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</si>
  <si>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</si>
  <si>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</si>
  <si>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</si>
  <si>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</si>
  <si>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</si>
  <si>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</si>
  <si>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</si>
  <si>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</si>
  <si>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</si>
  <si>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</si>
  <si>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</si>
  <si>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</si>
  <si>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</si>
  <si>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</si>
  <si>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</si>
  <si>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</si>
  <si>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</si>
  <si>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</si>
  <si>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</si>
  <si>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</si>
  <si>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</si>
  <si>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</si>
  <si>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</si>
  <si>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</si>
  <si>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</si>
  <si>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</si>
  <si>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</si>
  <si>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</si>
  <si>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</si>
  <si>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</si>
  <si>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</si>
  <si>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</si>
  <si>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</si>
  <si>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</si>
  <si>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</si>
  <si>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</si>
  <si>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</si>
  <si>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</si>
  <si>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</si>
  <si>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</si>
  <si>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</si>
  <si>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</si>
  <si>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</si>
  <si>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</si>
  <si>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</si>
  <si>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</si>
  <si>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</si>
  <si>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</si>
  <si>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</si>
  <si>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</si>
  <si>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</si>
  <si>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</si>
  <si>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</si>
  <si>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</si>
  <si>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</si>
  <si>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</si>
  <si>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</si>
  <si>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</si>
  <si>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</si>
  <si>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</si>
  <si>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</si>
  <si>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</si>
  <si>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</si>
  <si>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</si>
  <si>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</si>
  <si>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</si>
  <si>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</si>
  <si>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</si>
  <si>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</si>
  <si>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</si>
  <si>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</si>
  <si>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</si>
  <si>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</si>
  <si>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</si>
  <si>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</si>
  <si>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</si>
  <si>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</si>
  <si>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</si>
  <si>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</si>
  <si>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</si>
  <si>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</si>
  <si>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</si>
  <si>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</si>
  <si>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</si>
  <si>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</si>
  <si>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</si>
  <si>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</si>
  <si>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</si>
  <si>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</si>
  <si>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</si>
  <si>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</si>
  <si>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</si>
  <si>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</si>
  <si>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</si>
  <si>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</si>
  <si>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</si>
  <si>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</si>
  <si>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</si>
  <si>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</si>
  <si>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</si>
  <si>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</si>
  <si>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</si>
  <si>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</si>
  <si>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</si>
  <si>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</si>
  <si>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</si>
  <si>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</si>
  <si>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</si>
  <si>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</si>
  <si>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</si>
  <si>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</si>
  <si>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</si>
  <si>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</si>
  <si>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</si>
  <si>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</si>
  <si>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</si>
  <si>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</si>
  <si>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</si>
  <si>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</si>
  <si>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</si>
  <si>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</si>
  <si>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</si>
  <si>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</si>
  <si>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</si>
  <si>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</si>
  <si>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</si>
  <si>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</si>
  <si>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</si>
  <si>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</si>
  <si>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</si>
  <si>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</si>
  <si>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</si>
  <si>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</si>
  <si>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</si>
  <si>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</si>
  <si>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</si>
  <si>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</si>
  <si>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</si>
  <si>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</si>
  <si>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</si>
  <si>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</si>
  <si>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</si>
  <si>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</si>
  <si>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</si>
  <si>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</si>
  <si>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</si>
  <si>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</si>
  <si>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</si>
  <si>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</si>
  <si>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</si>
  <si>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</si>
  <si>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</si>
  <si>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</si>
  <si>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</si>
  <si>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</si>
  <si>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</si>
  <si>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</si>
  <si>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</si>
  <si>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</si>
  <si>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</si>
  <si>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</si>
  <si>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</si>
  <si>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</si>
  <si>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</si>
  <si>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</si>
  <si>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</si>
  <si>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</si>
  <si>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</si>
  <si>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</si>
  <si>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</si>
  <si>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</si>
  <si>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</si>
  <si>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</si>
  <si>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</si>
  <si>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</si>
  <si>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</si>
  <si>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</si>
  <si>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</si>
  <si>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</si>
  <si>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</si>
  <si>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</si>
  <si>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</si>
  <si>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</si>
  <si>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</si>
  <si>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</si>
  <si>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</si>
  <si>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</si>
  <si>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</si>
  <si>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</si>
  <si>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</si>
  <si>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</si>
  <si>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</si>
  <si>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</si>
  <si>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</si>
  <si>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</si>
  <si>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</si>
  <si>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</si>
  <si>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</si>
  <si>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</si>
  <si>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</si>
  <si>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</si>
  <si>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</si>
  <si>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</si>
  <si>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</si>
  <si>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</si>
  <si>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</si>
  <si>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</si>
  <si>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</si>
  <si>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</si>
  <si>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</si>
  <si>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</si>
  <si>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</si>
  <si>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</si>
  <si>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</si>
  <si>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</si>
  <si>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</si>
  <si>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</si>
  <si>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</si>
  <si>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</si>
  <si>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</si>
  <si>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</si>
  <si>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</si>
  <si>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</si>
  <si>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</si>
  <si>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</si>
  <si>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</si>
  <si>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</si>
  <si>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</si>
  <si>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</si>
  <si>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</si>
  <si>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</si>
  <si>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</si>
  <si>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</si>
  <si>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</si>
  <si>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</si>
  <si>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</si>
  <si>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</si>
  <si>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</si>
  <si>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</si>
  <si>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</si>
  <si>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</si>
  <si>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</si>
  <si>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</si>
  <si>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</si>
  <si>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</si>
  <si>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</si>
  <si>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</si>
  <si>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</si>
  <si>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</si>
  <si>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</si>
  <si>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</si>
  <si>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</si>
  <si>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</si>
  <si>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</si>
  <si>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</si>
  <si>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</si>
  <si>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</si>
  <si>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</si>
  <si>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</si>
  <si>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</si>
  <si>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</si>
  <si>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</si>
  <si>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</si>
  <si>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</si>
  <si>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</si>
  <si>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</si>
  <si>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</si>
  <si>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</si>
  <si>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</si>
  <si>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</si>
  <si>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</si>
  <si>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</si>
  <si>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</si>
  <si>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</si>
  <si>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</si>
  <si>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</si>
  <si>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</si>
  <si>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</si>
  <si>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</si>
  <si>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</si>
  <si>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</si>
  <si>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</si>
  <si>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</si>
  <si>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</si>
  <si>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</si>
  <si>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</si>
  <si>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</si>
  <si>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</si>
  <si>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</si>
  <si>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</si>
  <si>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</si>
  <si>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</si>
  <si>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</si>
  <si>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</si>
  <si>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</si>
  <si>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</si>
  <si>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</si>
  <si>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</si>
  <si>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</si>
  <si>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</si>
  <si>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</si>
  <si>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</si>
  <si>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</si>
  <si>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</si>
  <si>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</si>
  <si>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</si>
  <si>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</si>
  <si>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</si>
  <si>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</si>
  <si>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</si>
  <si>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</si>
  <si>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</si>
  <si>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</si>
  <si>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</si>
  <si>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</si>
  <si>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</si>
  <si>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</si>
  <si>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</si>
  <si>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</si>
  <si>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</si>
  <si>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</si>
  <si>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</si>
  <si>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</si>
  <si>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</si>
  <si>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</si>
  <si>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</si>
  <si>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</si>
  <si>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</si>
  <si>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</si>
  <si>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</si>
  <si>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</si>
  <si>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</si>
  <si>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</si>
  <si>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</si>
  <si>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</si>
  <si>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</si>
  <si>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</si>
  <si>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</si>
  <si>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</si>
  <si>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</si>
  <si>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</si>
  <si>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</si>
  <si>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</si>
  <si>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</si>
  <si>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</si>
  <si>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</si>
  <si>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</si>
  <si>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</si>
  <si>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</si>
  <si>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</si>
  <si>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</si>
  <si>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</si>
  <si>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</si>
  <si>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</si>
  <si>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</si>
  <si>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</si>
  <si>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</si>
  <si>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</si>
  <si>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</si>
  <si>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</si>
  <si>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</si>
  <si>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</si>
  <si>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</si>
  <si>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</si>
  <si>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</si>
  <si>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</si>
  <si>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</si>
  <si>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</si>
  <si>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</si>
  <si>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</si>
  <si>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</si>
  <si>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</si>
  <si>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</si>
  <si>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</si>
  <si>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</si>
  <si>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</si>
  <si>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</si>
  <si>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</si>
  <si>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</si>
  <si>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</si>
  <si>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</si>
  <si>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</si>
  <si>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</si>
  <si>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</si>
  <si>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</si>
  <si>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</si>
  <si>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</si>
  <si>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</si>
  <si>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</si>
  <si>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</si>
  <si>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</si>
  <si>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</si>
  <si>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</si>
  <si>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</si>
  <si>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</si>
  <si>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</si>
  <si>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</si>
  <si>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</si>
  <si>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</si>
  <si>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</si>
  <si>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</si>
  <si>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</si>
  <si>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</si>
  <si>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</si>
  <si>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</si>
  <si>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</si>
  <si>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</si>
  <si>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</si>
  <si>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</si>
  <si>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</si>
  <si>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</si>
  <si>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</si>
  <si>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</si>
  <si>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</si>
  <si>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</si>
  <si>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</si>
  <si>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</si>
  <si>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</si>
  <si>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</si>
  <si>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</si>
  <si>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</si>
  <si>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</si>
  <si>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</si>
  <si>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</si>
  <si>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</si>
  <si>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</si>
  <si>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</si>
  <si>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</si>
  <si>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</si>
  <si>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</si>
  <si>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</si>
  <si>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</si>
  <si>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</si>
  <si>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</si>
  <si>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</si>
  <si>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</si>
  <si>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</si>
  <si>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</si>
  <si>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</si>
  <si>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</si>
  <si>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</si>
  <si>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</si>
  <si>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</si>
  <si>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</si>
  <si>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</si>
  <si>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</si>
  <si>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</si>
  <si>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</si>
  <si>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</si>
  <si>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</si>
  <si>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</si>
  <si>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</si>
  <si>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</si>
  <si>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</si>
  <si>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</si>
  <si>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</si>
  <si>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</si>
  <si>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</si>
  <si>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</si>
  <si>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</si>
  <si>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</si>
  <si>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</si>
  <si>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</si>
  <si>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</si>
  <si>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</si>
  <si>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</si>
  <si>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</si>
  <si>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</si>
  <si>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</si>
  <si>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</si>
  <si>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</si>
  <si>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</si>
  <si>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</si>
  <si>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</si>
  <si>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</si>
  <si>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</si>
  <si>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</si>
  <si>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</si>
  <si>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</si>
  <si>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</si>
  <si>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</si>
  <si>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</si>
  <si>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</si>
  <si>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</si>
  <si>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</si>
  <si>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</si>
  <si>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</si>
  <si>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</si>
  <si>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</si>
  <si>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</si>
  <si>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</si>
  <si>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</si>
  <si>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</si>
  <si>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</si>
  <si>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</si>
  <si>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</si>
  <si>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</si>
  <si>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</si>
  <si>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</si>
  <si>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</si>
  <si>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</si>
  <si>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</si>
  <si>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</si>
  <si>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</si>
  <si>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</si>
  <si>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</si>
  <si>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</si>
  <si>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</si>
  <si>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</si>
  <si>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</si>
  <si>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</si>
  <si>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</si>
  <si>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</si>
  <si>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</si>
  <si>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</si>
  <si>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</si>
  <si>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</si>
  <si>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</si>
  <si>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</si>
  <si>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</si>
  <si>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</si>
  <si>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</si>
  <si>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</si>
  <si>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</si>
  <si>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</si>
  <si>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</si>
  <si>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</si>
  <si>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</si>
  <si>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</si>
  <si>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</si>
  <si>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</si>
  <si>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</si>
  <si>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</si>
  <si>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</si>
  <si>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</si>
  <si>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</si>
  <si>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</si>
  <si>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</si>
  <si>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</si>
  <si>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</si>
  <si>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</si>
  <si>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</si>
  <si>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</si>
  <si>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</si>
  <si>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</si>
  <si>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</si>
  <si>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</si>
  <si>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</si>
  <si>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</si>
  <si>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</si>
  <si>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</si>
  <si>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</si>
  <si>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</si>
  <si>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</si>
  <si>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</si>
  <si>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</si>
  <si>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</si>
  <si>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</si>
  <si>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</si>
  <si>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</si>
  <si>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</si>
  <si>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</si>
  <si>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</si>
  <si>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</si>
  <si>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</si>
  <si>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</si>
  <si>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</si>
  <si>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</si>
  <si>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</si>
  <si>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</si>
  <si>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</si>
  <si>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</si>
  <si>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</si>
  <si>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</si>
  <si>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</si>
  <si>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</si>
  <si>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</si>
  <si>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</si>
  <si>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</si>
  <si>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</si>
  <si>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</si>
  <si>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</si>
  <si>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</si>
  <si>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</si>
  <si>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</si>
  <si>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</si>
  <si>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</si>
  <si>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</si>
  <si>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</si>
  <si>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</si>
  <si>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</si>
  <si>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</si>
  <si>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</si>
  <si>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</si>
  <si>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</si>
  <si>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</si>
  <si>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</si>
  <si>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</si>
  <si>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</si>
  <si>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</si>
  <si>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</si>
  <si>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</si>
  <si>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</si>
  <si>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</si>
  <si>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</si>
  <si>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</si>
  <si>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</si>
  <si>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</si>
  <si>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</si>
  <si>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</si>
  <si>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</si>
  <si>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</si>
  <si>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</si>
  <si>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</si>
  <si>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</si>
  <si>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</si>
  <si>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</si>
  <si>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</si>
  <si>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</si>
  <si>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</si>
  <si>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</si>
  <si>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</si>
  <si>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</si>
  <si>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</si>
  <si>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</si>
  <si>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</si>
  <si>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</si>
  <si>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</si>
  <si>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</si>
  <si>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</si>
  <si>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</si>
  <si>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</si>
  <si>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</si>
  <si>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</si>
  <si>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</si>
  <si>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</si>
  <si>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</si>
  <si>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</si>
  <si>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</si>
  <si>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</si>
  <si>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</si>
  <si>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</si>
  <si>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</si>
  <si>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</si>
  <si>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</si>
  <si>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</si>
  <si>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</si>
  <si>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</si>
  <si>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</si>
  <si>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</si>
  <si>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</si>
  <si>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</si>
  <si>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</si>
  <si>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</si>
  <si>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</si>
  <si>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</si>
  <si>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</si>
  <si>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</si>
  <si>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</si>
  <si>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</si>
  <si>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</si>
  <si>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</si>
  <si>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</si>
  <si>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</si>
  <si>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</si>
  <si>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</si>
  <si>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</si>
  <si>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</si>
  <si>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</si>
  <si>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</si>
  <si>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</si>
  <si>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</si>
  <si>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</si>
  <si>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</si>
  <si>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</si>
  <si>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</si>
  <si>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</si>
  <si>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</si>
  <si>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</si>
  <si>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</si>
  <si>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</si>
  <si>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</si>
  <si>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</si>
  <si>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</si>
  <si>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</si>
  <si>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</si>
  <si>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</si>
  <si>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</si>
  <si>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</si>
  <si>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</si>
  <si>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</si>
  <si>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</si>
  <si>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</si>
  <si>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</si>
  <si>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</si>
  <si>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</si>
  <si>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</si>
  <si>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</si>
  <si>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</si>
  <si>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</si>
  <si>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</si>
  <si>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</si>
  <si>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</si>
  <si>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</si>
  <si>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</si>
  <si>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</si>
  <si>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</si>
  <si>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</si>
  <si>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</si>
  <si>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</si>
  <si>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</si>
  <si>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</si>
  <si>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</si>
  <si>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</si>
  <si>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</si>
  <si>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</si>
  <si>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</si>
  <si>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</si>
  <si>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</si>
  <si>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</si>
  <si>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</si>
  <si>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</si>
  <si>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</si>
  <si>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</si>
  <si>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</si>
  <si>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</si>
  <si>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</si>
  <si>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</si>
  <si>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</si>
  <si>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</si>
  <si>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</si>
  <si>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</si>
  <si>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</si>
  <si>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</si>
  <si>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</si>
  <si>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</si>
  <si>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</si>
  <si>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</si>
  <si>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</si>
  <si>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</si>
  <si>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</si>
  <si>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</si>
  <si>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</si>
  <si>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</si>
  <si>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</si>
  <si>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</si>
  <si>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</si>
  <si>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</si>
  <si>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</si>
  <si>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</si>
  <si>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</si>
  <si>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</si>
  <si>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</si>
  <si>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</si>
  <si>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</si>
  <si>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</si>
  <si>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</si>
  <si>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</si>
  <si>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</si>
  <si>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</si>
  <si>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</si>
  <si>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</si>
  <si>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</si>
  <si>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</si>
  <si>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</si>
  <si>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</si>
  <si>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</si>
  <si>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</si>
  <si>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</si>
  <si>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</si>
  <si>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</si>
  <si>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</si>
  <si>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</si>
  <si>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</si>
  <si>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</si>
  <si>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</si>
  <si>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</si>
  <si>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</si>
  <si>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</si>
  <si>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</si>
  <si>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</si>
  <si>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</si>
  <si>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</si>
  <si>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</si>
  <si>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</si>
  <si>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</si>
  <si>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</si>
  <si>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</si>
  <si>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</si>
  <si>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</si>
  <si>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</si>
  <si>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</si>
  <si>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</si>
  <si>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</si>
  <si>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</si>
  <si>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</si>
  <si>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</si>
  <si>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</si>
  <si>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</si>
  <si>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</si>
  <si>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</si>
  <si>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</si>
  <si>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</si>
  <si>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</si>
  <si>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</si>
  <si>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</si>
  <si>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</si>
  <si>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</si>
  <si>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</si>
  <si>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</si>
  <si>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</si>
  <si>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</si>
  <si>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</si>
  <si>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</si>
  <si>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</si>
  <si>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</si>
  <si>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</si>
  <si>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</si>
  <si>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</si>
  <si>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</si>
  <si>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</si>
  <si>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</si>
  <si>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</si>
  <si>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</si>
  <si>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</si>
  <si>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</si>
  <si>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</si>
  <si>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</si>
  <si>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</si>
  <si>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</si>
  <si>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</si>
  <si>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</si>
  <si>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</si>
  <si>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</si>
  <si>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</si>
  <si>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</si>
  <si>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</si>
  <si>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</si>
  <si>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</si>
  <si>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</si>
  <si>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</si>
  <si>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</si>
  <si>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</si>
  <si>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</si>
  <si>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</si>
  <si>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</si>
  <si>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</si>
  <si>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</si>
  <si>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</si>
  <si>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</si>
  <si>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</si>
  <si>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</si>
  <si>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</si>
  <si>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</si>
  <si>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</si>
  <si>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</si>
  <si>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</si>
  <si>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</si>
  <si>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</si>
  <si>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</si>
  <si>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</si>
  <si>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</si>
  <si>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</si>
  <si>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</si>
  <si>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</si>
  <si>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</si>
  <si>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</si>
  <si>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</si>
  <si>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</si>
  <si>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</si>
  <si>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</si>
  <si>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</si>
  <si>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</si>
  <si>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</si>
  <si>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</si>
  <si>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</si>
  <si>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</si>
  <si>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</si>
  <si>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</si>
  <si>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</si>
  <si>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</si>
  <si>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</si>
  <si>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</si>
  <si>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</si>
  <si>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</si>
  <si>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</si>
  <si>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</si>
  <si>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</si>
  <si>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</si>
  <si>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</si>
  <si>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</si>
  <si>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</si>
  <si>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</si>
  <si>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</si>
  <si>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</si>
  <si>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</si>
  <si>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</si>
  <si>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</si>
  <si>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</si>
  <si>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</si>
  <si>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</si>
  <si>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</si>
  <si>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</si>
  <si>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</si>
  <si>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</si>
  <si>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</si>
  <si>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</si>
  <si>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</si>
  <si>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</si>
  <si>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</si>
  <si>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</si>
  <si>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</si>
  <si>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</si>
  <si>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</si>
  <si>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</si>
  <si>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</si>
  <si>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</si>
  <si>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</si>
  <si>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</si>
  <si>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</si>
  <si>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</si>
  <si>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</si>
  <si>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</si>
  <si>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</si>
  <si>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</si>
  <si>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</si>
  <si>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</si>
  <si>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</si>
  <si>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</si>
  <si>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</si>
  <si>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</si>
  <si>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</si>
  <si>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</si>
  <si>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</si>
  <si>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</si>
  <si>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</si>
  <si>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</si>
  <si>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</si>
  <si>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</si>
  <si>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</si>
  <si>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</si>
  <si>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</si>
  <si>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</si>
  <si>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</si>
  <si>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</si>
  <si>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</si>
  <si>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</si>
  <si>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</si>
  <si>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</si>
  <si>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</si>
  <si>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</si>
  <si>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</si>
  <si>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</si>
  <si>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</si>
  <si>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</si>
  <si>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</si>
  <si>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</si>
  <si>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</si>
  <si>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</si>
  <si>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</si>
  <si>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</si>
  <si>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</si>
  <si>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</si>
  <si>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</si>
  <si>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</si>
  <si>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</si>
  <si>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</si>
  <si>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</si>
  <si>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</si>
  <si>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</si>
  <si>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</si>
  <si>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</si>
  <si>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</si>
  <si>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</si>
  <si>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</si>
  <si>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</si>
  <si>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</si>
  <si>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</si>
  <si>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</si>
  <si>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</si>
  <si>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</si>
  <si>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</si>
  <si>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</si>
  <si>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</si>
  <si>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</si>
  <si>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</si>
  <si>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</si>
  <si>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</si>
  <si>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</si>
  <si>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</si>
  <si>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</si>
  <si>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</si>
  <si>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</si>
  <si>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</si>
  <si>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</si>
  <si>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</si>
  <si>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</si>
  <si>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</si>
  <si>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</si>
  <si>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</si>
  <si>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</si>
  <si>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</si>
  <si>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</si>
  <si>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</si>
  <si>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</si>
  <si>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</si>
  <si>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</si>
  <si>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</si>
  <si>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</si>
  <si>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</si>
  <si>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</si>
  <si>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</si>
  <si>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</si>
  <si>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</si>
  <si>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</si>
  <si>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</si>
  <si>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</si>
  <si>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</si>
  <si>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</si>
  <si>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</si>
  <si>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</si>
  <si>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</si>
  <si>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</si>
  <si>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</si>
  <si>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</si>
  <si>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</si>
  <si>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</si>
  <si>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</si>
  <si>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</si>
  <si>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</si>
  <si>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</si>
  <si>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</si>
  <si>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</si>
  <si>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</si>
  <si>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</si>
  <si>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</si>
  <si>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</si>
  <si>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</si>
  <si>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</si>
  <si>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</si>
  <si>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</si>
  <si>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</si>
  <si>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</si>
  <si>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</si>
  <si>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</si>
  <si>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</si>
  <si>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</si>
  <si>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</si>
  <si>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</si>
  <si>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</si>
  <si>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</si>
  <si>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</si>
  <si>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</si>
  <si>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</si>
  <si>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</si>
  <si>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</si>
  <si>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</si>
  <si>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</si>
  <si>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</si>
  <si>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</si>
  <si>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</si>
  <si>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</si>
  <si>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</si>
  <si>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</si>
  <si>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</si>
  <si>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</si>
  <si>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</si>
  <si>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</si>
  <si>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</si>
  <si>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</si>
  <si>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</si>
  <si>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</si>
  <si>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</si>
  <si>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</si>
  <si>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</si>
  <si>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</si>
  <si>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</si>
  <si>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</si>
  <si>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</si>
  <si>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</si>
  <si>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</si>
  <si>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</si>
  <si>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</si>
  <si>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</si>
  <si>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</si>
  <si>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</si>
  <si>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</si>
  <si>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</si>
  <si>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</si>
  <si>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</si>
  <si>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</si>
  <si>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</si>
  <si>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</si>
  <si>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</si>
  <si>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</si>
  <si>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</si>
  <si>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</si>
  <si>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</si>
  <si>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</si>
  <si>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</si>
  <si>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</si>
  <si>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</si>
  <si>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</si>
  <si>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</si>
  <si>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</si>
  <si>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</si>
  <si>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</si>
  <si>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</si>
  <si>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</si>
  <si>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</si>
  <si>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</si>
  <si>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</si>
  <si>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</si>
  <si>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</si>
  <si>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</si>
  <si>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</si>
  <si>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</si>
  <si>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</si>
  <si>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</si>
  <si>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</si>
  <si>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</si>
  <si>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</si>
  <si>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</si>
  <si>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</si>
  <si>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</si>
  <si>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</si>
  <si>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</si>
  <si>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</si>
  <si>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</si>
  <si>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</si>
  <si>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</si>
  <si>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</si>
  <si>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</si>
  <si>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</si>
  <si>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</si>
  <si>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</si>
  <si>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</si>
  <si>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</si>
  <si>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</si>
  <si>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</si>
  <si>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</si>
  <si>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</si>
  <si>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</si>
  <si>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</si>
  <si>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</si>
  <si>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</si>
  <si>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</si>
  <si>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</si>
  <si>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</si>
  <si>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</si>
  <si>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</si>
  <si>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</si>
  <si>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</si>
  <si>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</si>
  <si>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</si>
  <si>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</si>
  <si>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</si>
  <si>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</si>
  <si>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</si>
  <si>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</si>
  <si>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</si>
  <si>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</si>
  <si>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</si>
  <si>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</si>
  <si>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</si>
  <si>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</si>
  <si>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</si>
  <si>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</si>
  <si>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</si>
  <si>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</si>
  <si>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</si>
  <si>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</si>
  <si>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</si>
  <si>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</si>
  <si>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</si>
  <si>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</si>
  <si>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</si>
  <si>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</si>
  <si>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</si>
  <si>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</si>
  <si>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</si>
  <si>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</si>
  <si>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</si>
  <si>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</si>
  <si>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</si>
  <si>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</si>
  <si>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</si>
  <si>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</si>
  <si>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</si>
  <si>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</si>
  <si>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</si>
  <si>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</si>
  <si>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</si>
  <si>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</si>
  <si>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</si>
  <si>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</si>
  <si>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</si>
  <si>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</si>
  <si>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</si>
  <si>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</si>
  <si>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</si>
  <si>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</si>
  <si>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</si>
  <si>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</si>
  <si>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</si>
  <si>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</si>
  <si>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</si>
  <si>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</si>
  <si>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</si>
  <si>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</si>
  <si>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</si>
  <si>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</si>
  <si>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</si>
  <si>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</si>
  <si>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</si>
  <si>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</si>
  <si>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</si>
  <si>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</si>
  <si>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</si>
  <si>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</si>
  <si>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</si>
  <si>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</si>
  <si>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</si>
  <si>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</si>
  <si>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</si>
  <si>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</si>
  <si>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</si>
  <si>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</si>
  <si>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</si>
  <si>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</si>
  <si>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</si>
  <si>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</si>
  <si>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</si>
  <si>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</si>
  <si>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</si>
  <si>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</si>
  <si>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</si>
  <si>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</si>
  <si>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</si>
  <si>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</si>
  <si>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</si>
  <si>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</si>
  <si>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</si>
  <si>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</si>
  <si>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</si>
  <si>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</si>
  <si>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</si>
  <si>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</si>
  <si>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</si>
  <si>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</si>
  <si>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</si>
  <si>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</si>
  <si>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</si>
  <si>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</si>
  <si>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</si>
  <si>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</si>
  <si>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</si>
  <si>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</si>
  <si>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</si>
  <si>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</si>
  <si>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</si>
  <si>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</si>
  <si>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</si>
  <si>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</si>
  <si>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</si>
  <si>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</si>
  <si>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</si>
  <si>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</si>
  <si>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</si>
  <si>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</si>
  <si>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</si>
  <si>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</si>
  <si>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</si>
  <si>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</si>
  <si>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</si>
  <si>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</si>
  <si>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</si>
  <si>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</si>
  <si>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</si>
  <si>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</si>
  <si>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</si>
  <si>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</si>
  <si>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</si>
  <si>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</si>
  <si>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</si>
  <si>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</si>
  <si>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</si>
  <si>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</si>
  <si>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</si>
  <si>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</si>
  <si>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</si>
  <si>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</si>
  <si>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</si>
  <si>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</si>
  <si>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</si>
  <si>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</si>
  <si>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</si>
  <si>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</si>
  <si>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</si>
  <si>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</si>
  <si>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</si>
  <si>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</si>
  <si>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</si>
  <si>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</si>
  <si>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</si>
  <si>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</si>
  <si>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</si>
  <si>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</si>
  <si>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</si>
  <si>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</si>
  <si>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</si>
  <si>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</si>
  <si>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</si>
  <si>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</si>
  <si>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</si>
  <si>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</si>
  <si>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</si>
  <si>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</si>
  <si>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</si>
  <si>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</si>
  <si>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</si>
  <si>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</si>
  <si>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</si>
  <si>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</si>
  <si>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</si>
  <si>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</si>
  <si>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</si>
  <si>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</si>
  <si>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</si>
  <si>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</si>
  <si>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</si>
  <si>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</si>
  <si>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</si>
  <si>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</si>
  <si>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</si>
  <si>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</si>
  <si>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</si>
  <si>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</si>
  <si>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</si>
  <si>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</si>
  <si>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</si>
  <si>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</si>
  <si>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</si>
  <si>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</si>
  <si>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</si>
  <si>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</si>
  <si>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</si>
  <si>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</si>
  <si>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</si>
  <si>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</si>
  <si>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</si>
  <si>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</si>
  <si>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</si>
  <si>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</si>
  <si>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</si>
  <si>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</si>
  <si>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</si>
  <si>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</si>
  <si>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</si>
  <si>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</si>
  <si>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</si>
  <si>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</si>
  <si>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</si>
  <si>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</si>
  <si>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</si>
  <si>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</si>
  <si>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</si>
  <si>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</si>
  <si>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</si>
  <si>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</si>
  <si>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</si>
  <si>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</si>
  <si>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</si>
  <si>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</si>
  <si>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</si>
  <si>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</si>
  <si>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</si>
  <si>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</si>
  <si>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</si>
  <si>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</si>
  <si>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</si>
  <si>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</si>
  <si>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</si>
  <si>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</si>
  <si>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</si>
  <si>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</si>
  <si>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</si>
  <si>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</si>
  <si>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</si>
  <si>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</si>
  <si>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</si>
  <si>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</si>
  <si>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</si>
  <si>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</si>
  <si>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</si>
  <si>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</si>
  <si>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</si>
  <si>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</si>
  <si>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</si>
  <si>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</si>
  <si>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</si>
  <si>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</si>
  <si>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</si>
  <si>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</si>
  <si>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</si>
  <si>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</si>
  <si>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</si>
  <si>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</si>
  <si>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</si>
  <si>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</si>
  <si>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</si>
  <si>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</si>
  <si>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</si>
  <si>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</si>
  <si>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</si>
  <si>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</si>
  <si>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</si>
  <si>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</si>
  <si>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</si>
  <si>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</si>
  <si>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</si>
  <si>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</si>
  <si>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</si>
  <si>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</si>
  <si>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</si>
  <si>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</si>
  <si>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</si>
  <si>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</si>
  <si>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</si>
  <si>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</si>
  <si>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</si>
  <si>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</si>
  <si>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</si>
  <si>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</si>
  <si>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</si>
  <si>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</si>
  <si>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</si>
  <si>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</si>
  <si>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</si>
  <si>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</si>
  <si>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</si>
  <si>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</si>
  <si>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</si>
  <si>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</si>
  <si>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</si>
  <si>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</si>
  <si>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</si>
  <si>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</si>
  <si>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</si>
  <si>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</si>
  <si>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</si>
  <si>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</si>
  <si>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</si>
  <si>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</si>
  <si>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</si>
  <si>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</si>
  <si>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</si>
  <si>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</si>
  <si>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</si>
  <si>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</si>
  <si>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</si>
  <si>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</si>
  <si>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</si>
  <si>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</si>
  <si>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</si>
  <si>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</si>
  <si>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</si>
  <si>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</si>
  <si>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</si>
  <si>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</si>
  <si>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</si>
  <si>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</si>
  <si>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</si>
  <si>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</si>
  <si>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</si>
  <si>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</si>
  <si>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</si>
  <si>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</si>
  <si>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</si>
  <si>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</si>
  <si>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</si>
  <si>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</si>
  <si>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</si>
  <si>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</si>
  <si>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</si>
  <si>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</si>
  <si>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</si>
  <si>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</si>
  <si>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</si>
  <si>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</si>
  <si>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</si>
  <si>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</si>
  <si>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</si>
  <si>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</si>
  <si>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</si>
  <si>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</si>
  <si>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</si>
  <si>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</si>
  <si>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</si>
  <si>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</si>
  <si>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</si>
  <si>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</si>
  <si>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</si>
  <si>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</si>
  <si>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</si>
  <si>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</si>
  <si>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</si>
  <si>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</si>
  <si>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</si>
  <si>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</si>
  <si>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</si>
  <si>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</si>
  <si>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</si>
  <si>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</si>
  <si>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</si>
  <si>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</si>
  <si>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</si>
  <si>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</si>
  <si>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</si>
  <si>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</si>
  <si>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</si>
  <si>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</si>
  <si>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</si>
  <si>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</si>
  <si>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</si>
  <si>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</si>
  <si>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</si>
  <si>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</si>
  <si>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</si>
  <si>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</si>
  <si>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</si>
  <si>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</si>
  <si>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</si>
  <si>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</si>
  <si>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</si>
  <si>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</si>
  <si>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</si>
  <si>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</si>
  <si>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</si>
  <si>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</si>
  <si>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</si>
  <si>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</si>
  <si>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</si>
  <si>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</si>
  <si>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</si>
  <si>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</si>
  <si>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</si>
  <si>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</si>
  <si>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</si>
  <si>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</si>
  <si>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</si>
  <si>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</si>
  <si>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</si>
  <si>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</si>
  <si>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</si>
  <si>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</si>
  <si>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</si>
  <si>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</si>
  <si>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</si>
  <si>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</si>
  <si>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</si>
  <si>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</si>
  <si>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</si>
  <si>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</si>
  <si>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</si>
  <si>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</si>
  <si>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</si>
  <si>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</si>
  <si>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</si>
  <si>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</si>
  <si>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</si>
  <si>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</si>
  <si>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</si>
  <si>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</si>
  <si>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</si>
  <si>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</si>
  <si>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</si>
  <si>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</si>
  <si>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</si>
  <si>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</si>
  <si>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</si>
  <si>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</si>
  <si>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</si>
  <si>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</si>
  <si>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</si>
  <si>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</si>
  <si>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</si>
  <si>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</si>
  <si>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</si>
  <si>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</si>
  <si>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</si>
  <si>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</si>
  <si>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</si>
  <si>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</si>
  <si>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</si>
  <si>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</si>
  <si>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</si>
  <si>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</si>
  <si>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</si>
  <si>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</si>
  <si>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</si>
  <si>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</si>
  <si>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</si>
  <si>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</si>
  <si>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</si>
  <si>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</si>
  <si>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</si>
  <si>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</si>
  <si>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</si>
  <si>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</si>
  <si>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</si>
  <si>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</si>
  <si>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</si>
  <si>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</si>
  <si>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</si>
  <si>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</si>
  <si>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</si>
  <si>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</si>
  <si>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</si>
  <si>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</si>
  <si>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</si>
  <si>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</si>
  <si>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</si>
  <si>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</si>
  <si>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</si>
  <si>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</si>
  <si>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</si>
  <si>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</si>
  <si>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</si>
  <si>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</si>
  <si>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</si>
  <si>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</si>
  <si>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</si>
  <si>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</si>
  <si>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</si>
  <si>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</si>
  <si>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</si>
  <si>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</si>
  <si>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</si>
  <si>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</si>
  <si>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</si>
  <si>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</si>
  <si>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</si>
  <si>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</si>
  <si>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</si>
  <si>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</si>
  <si>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</si>
  <si>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</si>
  <si>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</si>
  <si>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</si>
  <si>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</si>
  <si>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</si>
  <si>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</si>
  <si>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</si>
  <si>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</si>
  <si>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</si>
  <si>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</si>
  <si>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</si>
  <si>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</si>
  <si>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</si>
  <si>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</si>
  <si>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</si>
  <si>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</si>
  <si>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</si>
  <si>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</si>
  <si>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</si>
  <si>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</si>
  <si>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</si>
  <si>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</si>
  <si>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</si>
  <si>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</si>
  <si>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</si>
  <si>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</si>
  <si>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</si>
  <si>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</si>
  <si>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</si>
  <si>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</si>
  <si>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</si>
  <si>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</si>
  <si>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</si>
  <si>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</si>
  <si>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</si>
  <si>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</si>
  <si>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</si>
  <si>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</si>
  <si>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</si>
  <si>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</si>
  <si>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</si>
  <si>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</si>
  <si>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</si>
  <si>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</si>
  <si>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</si>
  <si>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</si>
  <si>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</si>
  <si>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</si>
  <si>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</si>
  <si>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</si>
  <si>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</si>
  <si>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</si>
  <si>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</si>
  <si>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</si>
  <si>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</si>
  <si>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</si>
  <si>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</si>
  <si>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</si>
  <si>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</si>
  <si>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</si>
  <si>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</si>
  <si>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</si>
  <si>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</si>
  <si>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</si>
  <si>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</si>
  <si>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</si>
  <si>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</si>
  <si>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</si>
  <si>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</si>
  <si>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</si>
  <si>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</si>
  <si>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</si>
  <si>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</si>
  <si>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</si>
  <si>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</si>
  <si>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</si>
  <si>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</si>
  <si>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</si>
  <si>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</si>
  <si>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</si>
  <si>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</si>
  <si>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</si>
  <si>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</si>
  <si>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</si>
  <si>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</si>
  <si>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</si>
  <si>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</si>
  <si>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</si>
  <si>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</si>
  <si>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</si>
  <si>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</si>
  <si>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</si>
  <si>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</si>
  <si>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</si>
  <si>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</si>
  <si>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</si>
  <si>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</si>
  <si>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</si>
  <si>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</si>
  <si>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</si>
  <si>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</si>
  <si>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</si>
  <si>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</si>
  <si>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</si>
  <si>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</si>
  <si>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</si>
  <si>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</si>
  <si>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</si>
  <si>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</si>
  <si>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</si>
  <si>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</si>
  <si>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</si>
  <si>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</si>
  <si>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</si>
  <si>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</si>
  <si>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</si>
  <si>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</si>
  <si>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</si>
  <si>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</si>
  <si>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</si>
  <si>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</si>
  <si>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</si>
  <si>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</si>
  <si>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</si>
  <si>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</si>
  <si>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</si>
  <si>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</si>
  <si>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</si>
  <si>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</si>
  <si>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</si>
  <si>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</si>
  <si>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</si>
  <si>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</si>
  <si>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</si>
  <si>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</si>
  <si>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</si>
  <si>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</si>
  <si>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</si>
  <si>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</si>
  <si>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</si>
  <si>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</si>
  <si>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</si>
  <si>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</si>
  <si>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</si>
  <si>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</si>
  <si>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</si>
  <si>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</si>
  <si>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</si>
  <si>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</si>
  <si>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</si>
  <si>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</si>
  <si>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</si>
  <si>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</si>
  <si>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</si>
  <si>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</si>
  <si>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</si>
  <si>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</si>
  <si>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</si>
  <si>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</si>
  <si>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</si>
  <si>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</si>
  <si>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</si>
  <si>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</si>
  <si>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</si>
  <si>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</si>
  <si>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</si>
  <si>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</si>
  <si>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</si>
  <si>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</si>
  <si>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</si>
  <si>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</si>
  <si>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</si>
  <si>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</si>
  <si>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</si>
  <si>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</si>
  <si>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</si>
  <si>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</si>
  <si>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</si>
  <si>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</si>
  <si>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</si>
  <si>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</si>
  <si>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</si>
  <si>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</si>
  <si>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</si>
  <si>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</si>
  <si>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</si>
  <si>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</si>
  <si>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</si>
  <si>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</si>
  <si>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</si>
  <si>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</si>
  <si>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</si>
  <si>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</si>
  <si>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</si>
  <si>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</si>
  <si>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</si>
  <si>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</si>
  <si>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</si>
  <si>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</si>
  <si>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</si>
  <si>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</si>
  <si>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</si>
  <si>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</si>
  <si>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</si>
  <si>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</si>
  <si>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</si>
  <si>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</si>
  <si>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</si>
  <si>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</si>
  <si>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</si>
  <si>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</si>
  <si>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</si>
  <si>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</si>
  <si>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</si>
  <si>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</si>
  <si>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</si>
  <si>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</si>
  <si>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</si>
  <si>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</si>
  <si>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</si>
  <si>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</si>
  <si>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</si>
  <si>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</si>
  <si>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</si>
  <si>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</si>
  <si>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</si>
  <si>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</si>
  <si>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</si>
  <si>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</si>
  <si>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</si>
  <si>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</si>
  <si>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</si>
  <si>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</si>
  <si>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</si>
  <si>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</si>
  <si>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</si>
  <si>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</si>
  <si>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</si>
  <si>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</si>
  <si>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</si>
  <si>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</si>
  <si>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</si>
  <si>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</si>
  <si>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</si>
  <si>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</si>
  <si>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</si>
  <si>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</si>
  <si>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</si>
  <si>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</si>
  <si>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</si>
  <si>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</si>
  <si>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</si>
  <si>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</si>
  <si>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</si>
  <si>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</si>
  <si>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</si>
  <si>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</si>
  <si>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</si>
  <si>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</si>
  <si>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</si>
  <si>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</si>
  <si>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</si>
  <si>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</si>
  <si>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</si>
  <si>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</si>
  <si>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</si>
  <si>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</si>
  <si>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</si>
  <si>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</si>
  <si>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</si>
  <si>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</si>
  <si>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</si>
  <si>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</si>
  <si>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</si>
  <si>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</si>
  <si>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</si>
  <si>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</si>
  <si>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</si>
  <si>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</si>
  <si>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</si>
  <si>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</si>
  <si>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</si>
  <si>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</si>
  <si>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</si>
  <si>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</si>
  <si>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</si>
  <si>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</si>
  <si>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</si>
  <si>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</si>
  <si>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</si>
  <si>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</si>
  <si>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</si>
  <si>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</si>
  <si>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</si>
  <si>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</si>
  <si>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</si>
  <si>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</si>
  <si>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</si>
  <si>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</si>
  <si>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</si>
  <si>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</si>
  <si>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</si>
  <si>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</si>
  <si>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</si>
  <si>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</si>
  <si>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</si>
  <si>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</si>
  <si>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</si>
  <si>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</si>
  <si>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</si>
  <si>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</si>
  <si>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</si>
  <si>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</si>
  <si>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</si>
  <si>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</si>
  <si>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</si>
  <si>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</si>
  <si>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</si>
  <si>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</si>
  <si>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</si>
  <si>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</si>
  <si>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</si>
  <si>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</si>
  <si>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</si>
  <si>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</si>
  <si>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</si>
  <si>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</si>
  <si>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</si>
  <si>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</si>
  <si>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</si>
  <si>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</si>
  <si>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</si>
  <si>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</si>
  <si>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</si>
  <si>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</si>
  <si>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</si>
  <si>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</si>
  <si>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</si>
  <si>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</si>
  <si>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</si>
  <si>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</si>
  <si>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</si>
  <si>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</si>
  <si>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</si>
  <si>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</si>
  <si>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</si>
  <si>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</si>
  <si>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</si>
  <si>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</si>
  <si>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</si>
  <si>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</si>
  <si>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</si>
  <si>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</si>
  <si>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</si>
  <si>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</si>
  <si>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</si>
  <si>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</si>
  <si>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</si>
  <si>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</si>
  <si>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</si>
  <si>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</si>
  <si>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</si>
  <si>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</si>
  <si>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</si>
  <si>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</si>
  <si>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</si>
  <si>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</si>
  <si>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</si>
  <si>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</si>
  <si>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</si>
  <si>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</si>
  <si>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</si>
  <si>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</si>
  <si>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</si>
  <si>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</si>
  <si>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</si>
  <si>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</si>
  <si>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</si>
  <si>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</si>
  <si>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</si>
  <si>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</si>
  <si>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</si>
  <si>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</si>
  <si>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</si>
  <si>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</si>
  <si>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</si>
  <si>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</si>
  <si>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</si>
  <si>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</si>
  <si>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</si>
  <si>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</si>
  <si>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</si>
  <si>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</si>
  <si>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</si>
  <si>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</si>
  <si>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</si>
  <si>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</si>
  <si>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</si>
  <si>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</si>
  <si>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</si>
  <si>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</si>
  <si>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</si>
  <si>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</si>
  <si>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</si>
  <si>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</si>
  <si>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</si>
  <si>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</si>
  <si>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</si>
  <si>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</si>
  <si>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</si>
  <si>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</si>
  <si>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</si>
  <si>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</si>
  <si>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</si>
  <si>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</si>
  <si>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</si>
  <si>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</si>
  <si>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</si>
  <si>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</si>
  <si>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</si>
  <si>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</si>
  <si>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</si>
  <si>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</si>
  <si>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</si>
  <si>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</si>
  <si>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</si>
  <si>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</si>
  <si>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</si>
  <si>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</si>
  <si>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</si>
  <si>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</si>
  <si>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</si>
  <si>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</si>
  <si>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</si>
  <si>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</si>
  <si>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</si>
  <si>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</si>
  <si>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</si>
  <si>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</si>
  <si>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</si>
  <si>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</si>
  <si>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</si>
  <si>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</si>
  <si>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</si>
  <si>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</si>
  <si>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</si>
  <si>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</si>
  <si>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</si>
  <si>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</si>
  <si>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</si>
  <si>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</si>
  <si>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</si>
  <si>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</si>
  <si>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</si>
  <si>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</si>
  <si>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</si>
  <si>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</si>
  <si>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</si>
  <si>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</si>
  <si>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</si>
  <si>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</si>
  <si>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</si>
  <si>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</si>
  <si>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</si>
  <si>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</si>
  <si>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</si>
  <si>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</si>
  <si>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</si>
  <si>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</si>
  <si>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</si>
  <si>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</si>
  <si>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</si>
  <si>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</si>
  <si>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</si>
  <si>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</si>
  <si>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</si>
  <si>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</si>
  <si>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</si>
  <si>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</si>
  <si>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</si>
  <si>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</si>
  <si>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</si>
  <si>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</si>
  <si>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</si>
  <si>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</si>
  <si>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</si>
  <si>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</si>
  <si>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</si>
  <si>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</si>
  <si>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</si>
  <si>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</si>
  <si>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</si>
  <si>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</si>
  <si>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</si>
  <si>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</si>
  <si>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</si>
  <si>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</si>
  <si>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</si>
  <si>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</si>
  <si>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</si>
  <si>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</si>
  <si>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</si>
  <si>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</si>
  <si>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</si>
  <si>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</si>
  <si>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</si>
  <si>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</si>
  <si>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</si>
  <si>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</si>
  <si>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</si>
  <si>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</si>
  <si>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</si>
  <si>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</si>
  <si>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</si>
  <si>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</si>
  <si>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</si>
  <si>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</si>
  <si>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</si>
  <si>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</si>
  <si>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</si>
  <si>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</si>
  <si>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</si>
  <si>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</si>
  <si>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</si>
  <si>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</si>
  <si>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</si>
  <si>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</si>
  <si>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</si>
  <si>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</si>
  <si>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</si>
  <si>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</si>
  <si>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</si>
  <si>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</si>
  <si>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</si>
  <si>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</si>
  <si>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</si>
  <si>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</si>
  <si>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</si>
  <si>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</si>
  <si>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</si>
  <si>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</si>
  <si>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</si>
  <si>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</si>
  <si>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</si>
  <si>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</si>
  <si>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</si>
  <si>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</si>
  <si>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</si>
  <si>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</si>
  <si>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</si>
  <si>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</si>
  <si>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</si>
  <si>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</si>
  <si>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</si>
  <si>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</si>
  <si>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</si>
  <si>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</si>
  <si>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</si>
  <si>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</si>
  <si>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</si>
  <si>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</si>
  <si>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</si>
  <si>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</si>
  <si>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</si>
  <si>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</si>
  <si>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</si>
  <si>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</si>
  <si>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</si>
  <si>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</si>
  <si>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</si>
  <si>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</si>
  <si>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</si>
  <si>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</si>
  <si>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</si>
  <si>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</si>
  <si>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</si>
  <si>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</si>
  <si>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</si>
  <si>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</si>
  <si>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</si>
  <si>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</si>
  <si>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</si>
  <si>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</si>
  <si>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</si>
  <si>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</si>
  <si>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</si>
  <si>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</si>
  <si>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</si>
  <si>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</si>
  <si>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</si>
  <si>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</si>
  <si>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</si>
  <si>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</si>
  <si>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</si>
  <si>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</si>
  <si>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</si>
  <si>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</si>
  <si>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</si>
  <si>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</si>
  <si>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</si>
  <si>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</si>
  <si>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</si>
  <si>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</si>
  <si>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</si>
  <si>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</si>
  <si>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</si>
  <si>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</si>
  <si>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</si>
  <si>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</si>
  <si>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</si>
  <si>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</si>
  <si>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</si>
  <si>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</si>
  <si>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</si>
  <si>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</si>
  <si>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</si>
  <si>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</si>
  <si>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</si>
  <si>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</si>
  <si>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</si>
  <si>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</si>
  <si>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</si>
  <si>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</si>
  <si>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</si>
  <si>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</si>
  <si>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</si>
  <si>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</si>
  <si>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</si>
  <si>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</si>
  <si>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</si>
  <si>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</si>
  <si>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</si>
  <si>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</si>
  <si>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</si>
  <si>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</si>
  <si>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</si>
  <si>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</si>
  <si>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</si>
  <si>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</si>
  <si>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</si>
  <si>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</si>
  <si>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</si>
  <si>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</si>
  <si>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</si>
  <si>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</si>
  <si>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</si>
  <si>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</si>
  <si>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</si>
  <si>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</si>
  <si>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</si>
  <si>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</si>
  <si>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</si>
  <si>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</si>
  <si>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</si>
  <si>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</si>
  <si>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</si>
  <si>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</si>
  <si>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</si>
  <si>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</si>
  <si>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</si>
  <si>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</si>
  <si>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</si>
  <si>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</si>
  <si>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</si>
  <si>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</si>
  <si>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</si>
  <si>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</si>
  <si>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</si>
  <si>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</si>
  <si>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</si>
  <si>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</si>
  <si>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</si>
  <si>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</si>
  <si>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</si>
  <si>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</si>
  <si>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</si>
  <si>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</si>
  <si>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</si>
  <si>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</si>
  <si>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</si>
  <si>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</si>
  <si>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</si>
  <si>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</si>
  <si>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</si>
  <si>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</si>
  <si>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</si>
  <si>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</si>
  <si>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</si>
  <si>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</si>
  <si>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</si>
  <si>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</si>
  <si>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</si>
  <si>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</si>
  <si>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</si>
  <si>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</si>
  <si>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</si>
  <si>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</si>
  <si>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</si>
  <si>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</si>
  <si>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</si>
  <si>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</si>
  <si>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</si>
  <si>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</si>
  <si>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</si>
  <si>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</si>
  <si>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</si>
  <si>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</si>
  <si>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</si>
  <si>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</si>
  <si>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</si>
  <si>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</si>
  <si>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</si>
  <si>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</si>
  <si>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</si>
  <si>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</si>
  <si>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</si>
  <si>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</si>
  <si>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</si>
  <si>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</si>
  <si>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</si>
  <si>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</si>
  <si>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</si>
  <si>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</si>
  <si>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</si>
  <si>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</si>
  <si>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</si>
  <si>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</si>
  <si>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</si>
  <si>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</si>
  <si>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</si>
  <si>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</si>
  <si>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</si>
  <si>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</si>
  <si>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</si>
  <si>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</si>
  <si>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</si>
  <si>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</si>
  <si>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</si>
  <si>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</si>
  <si>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</si>
  <si>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</si>
  <si>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</si>
  <si>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</si>
  <si>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</si>
  <si>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</si>
  <si>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</si>
  <si>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</si>
  <si>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</si>
  <si>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</si>
  <si>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</si>
  <si>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</si>
  <si>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</si>
  <si>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</si>
  <si>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</si>
  <si>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</si>
  <si>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</si>
  <si>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</si>
  <si>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</si>
  <si>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</si>
  <si>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</si>
  <si>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</si>
  <si>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</si>
  <si>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</si>
  <si>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</si>
  <si>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</si>
  <si>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</si>
  <si>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</si>
  <si>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</si>
  <si>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</si>
  <si>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</si>
  <si>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</si>
  <si>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</si>
  <si>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</si>
  <si>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</si>
  <si>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</si>
  <si>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</si>
  <si>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</si>
  <si>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</si>
  <si>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</si>
  <si>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</si>
  <si>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</si>
  <si>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</si>
  <si>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</si>
  <si>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</si>
  <si>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</si>
  <si>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</si>
  <si>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</si>
  <si>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</si>
  <si>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</si>
  <si>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</si>
  <si>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</si>
  <si>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</si>
  <si>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</si>
  <si>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</si>
  <si>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</si>
  <si>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</si>
  <si>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</si>
  <si>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</si>
  <si>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</si>
  <si>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</si>
  <si>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</si>
  <si>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</si>
  <si>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</si>
  <si>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</si>
  <si>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</si>
  <si>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</si>
  <si>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</si>
  <si>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</si>
  <si>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</si>
  <si>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</si>
  <si>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</si>
  <si>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</si>
  <si>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</si>
  <si>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</si>
  <si>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</si>
  <si>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</si>
  <si>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</si>
  <si>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</si>
  <si>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</si>
  <si>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</si>
  <si>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</si>
  <si>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</si>
  <si>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</si>
  <si>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</si>
  <si>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</si>
  <si>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</si>
  <si>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</si>
  <si>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</si>
  <si>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</si>
  <si>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</si>
  <si>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</si>
  <si>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</si>
  <si>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</si>
  <si>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</si>
  <si>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</si>
  <si>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</si>
  <si>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</si>
  <si>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</si>
  <si>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</si>
  <si>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</si>
  <si>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</si>
  <si>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</si>
  <si>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</si>
  <si>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</si>
  <si>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</si>
  <si>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</si>
  <si>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</si>
  <si>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</si>
  <si>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</si>
  <si>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</si>
  <si>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</si>
  <si>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</si>
  <si>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</si>
  <si>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</si>
  <si>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</si>
  <si>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</si>
  <si>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</si>
  <si>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</si>
  <si>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</si>
  <si>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</si>
  <si>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</si>
  <si>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</si>
  <si>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</si>
  <si>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</si>
  <si>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</si>
  <si>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</si>
  <si>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</si>
  <si>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</si>
  <si>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</si>
  <si>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</si>
  <si>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</si>
  <si>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</si>
  <si>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</si>
  <si>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</si>
  <si>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</si>
  <si>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</si>
  <si>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</si>
  <si>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</si>
  <si>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</si>
  <si>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</si>
  <si>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</si>
  <si>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</si>
  <si>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</si>
  <si>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</si>
  <si>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</si>
  <si>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</si>
  <si>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</si>
  <si>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</si>
  <si>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</si>
  <si>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</si>
  <si>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</si>
  <si>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</si>
  <si>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</si>
  <si>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</si>
  <si>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</si>
  <si>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</si>
  <si>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</si>
  <si>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</si>
  <si>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</si>
  <si>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</si>
  <si>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</si>
  <si>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</si>
  <si>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</si>
  <si>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</si>
  <si>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</si>
  <si>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</si>
  <si>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</si>
  <si>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</si>
  <si>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</si>
  <si>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</si>
  <si>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</si>
  <si>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</si>
  <si>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</si>
  <si>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</si>
  <si>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</si>
  <si>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</si>
  <si>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</si>
  <si>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</si>
  <si>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</si>
  <si>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</si>
  <si>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</si>
  <si>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</si>
  <si>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</si>
  <si>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</si>
  <si>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</si>
  <si>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</si>
  <si>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</si>
  <si>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</si>
  <si>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</si>
  <si>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</si>
  <si>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</si>
  <si>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</si>
  <si>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</si>
  <si>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</si>
  <si>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</si>
  <si>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</si>
  <si>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</si>
  <si>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</si>
  <si>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</si>
  <si>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</si>
  <si>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</si>
  <si>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</si>
  <si>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</si>
  <si>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</si>
  <si>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</si>
  <si>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</si>
  <si>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</si>
  <si>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</si>
  <si>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</si>
  <si>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</si>
  <si>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</si>
  <si>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</si>
  <si>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</si>
  <si>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</si>
  <si>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</si>
  <si>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</si>
  <si>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</si>
  <si>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</si>
  <si>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</si>
  <si>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</si>
  <si>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</si>
  <si>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</si>
  <si>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</si>
  <si>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</si>
  <si>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</si>
  <si>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</si>
  <si>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</si>
  <si>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</si>
  <si>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</si>
  <si>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</si>
  <si>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</si>
  <si>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</si>
  <si>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</si>
  <si>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</si>
  <si>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</si>
  <si>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</si>
  <si>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</si>
  <si>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</si>
  <si>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</si>
  <si>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</si>
  <si>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</si>
  <si>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</si>
  <si>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</si>
  <si>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</si>
  <si>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</si>
  <si>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</si>
  <si>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</si>
  <si>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</si>
  <si>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</si>
  <si>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</si>
  <si>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</si>
  <si>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</si>
  <si>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</si>
  <si>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</si>
  <si>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</si>
  <si>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</si>
  <si>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</si>
  <si>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</si>
  <si>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</si>
  <si>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</si>
  <si>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</si>
  <si>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</si>
  <si>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</si>
  <si>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</si>
  <si>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</si>
  <si>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</si>
  <si>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</si>
  <si>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</si>
  <si>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</si>
  <si>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</si>
  <si>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</si>
  <si>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</si>
  <si>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</si>
  <si>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</si>
  <si>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</si>
  <si>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</si>
  <si>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</si>
  <si>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</si>
  <si>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</si>
  <si>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</si>
  <si>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</si>
  <si>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</si>
  <si>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</si>
  <si>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</si>
  <si>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</si>
  <si>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</si>
  <si>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</si>
  <si>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</si>
  <si>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</si>
  <si>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</si>
  <si>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</si>
  <si>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</si>
  <si>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</si>
  <si>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</si>
  <si>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</si>
  <si>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</si>
  <si>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</si>
  <si>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</si>
  <si>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</si>
  <si>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</si>
  <si>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</si>
  <si>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</si>
  <si>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</si>
  <si>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</si>
  <si>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</si>
  <si>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</si>
  <si>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</si>
  <si>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</si>
  <si>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</si>
  <si>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</si>
  <si>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</si>
  <si>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</si>
  <si>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</si>
  <si>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</si>
  <si>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</si>
  <si>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</si>
  <si>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</si>
  <si>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</si>
  <si>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</si>
  <si>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</si>
  <si>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</si>
  <si>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</si>
  <si>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</si>
  <si>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</si>
  <si>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</si>
  <si>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</si>
  <si>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</si>
  <si>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</si>
  <si>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</si>
  <si>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</si>
  <si>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</si>
  <si>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</si>
  <si>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</si>
  <si>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</si>
  <si>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</si>
  <si>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</si>
  <si>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</si>
  <si>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</si>
  <si>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</si>
  <si>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</si>
  <si>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</si>
  <si>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</si>
  <si>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</si>
  <si>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</si>
  <si>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</si>
  <si>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</si>
  <si>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</si>
  <si>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</si>
  <si>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</si>
  <si>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</si>
  <si>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</si>
  <si>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</si>
  <si>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</si>
  <si>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</si>
  <si>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</si>
  <si>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</si>
  <si>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</si>
  <si>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</si>
  <si>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</si>
  <si>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</si>
  <si>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</si>
  <si>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</si>
  <si>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</si>
  <si>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</si>
  <si>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</si>
  <si>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</si>
  <si>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</si>
  <si>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</si>
  <si>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</si>
  <si>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</si>
  <si>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</si>
  <si>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</si>
  <si>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</si>
  <si>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</si>
  <si>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</si>
  <si>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</si>
  <si>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</si>
  <si>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</si>
  <si>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</si>
  <si>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</si>
  <si>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</si>
  <si>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</si>
  <si>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</si>
  <si>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</si>
  <si>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</si>
  <si>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</si>
  <si>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</si>
  <si>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</si>
  <si>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</si>
  <si>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</si>
  <si>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</si>
  <si>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</si>
  <si>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</si>
  <si>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</si>
  <si>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</si>
  <si>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</si>
  <si>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</si>
  <si>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</si>
  <si>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</si>
  <si>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</si>
  <si>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</si>
  <si>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</si>
  <si>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</si>
  <si>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</si>
  <si>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</si>
  <si>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</si>
  <si>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</si>
  <si>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</si>
  <si>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</si>
  <si>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</si>
  <si>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</si>
  <si>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</si>
  <si>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</si>
  <si>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</si>
  <si>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</si>
  <si>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</si>
  <si>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</si>
  <si>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</si>
  <si>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</si>
  <si>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</si>
  <si>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</si>
  <si>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</si>
  <si>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</si>
  <si>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</si>
  <si>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</si>
  <si>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</si>
  <si>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</si>
  <si>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</si>
  <si>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</si>
  <si>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</si>
  <si>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</si>
  <si>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</si>
  <si>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</si>
  <si>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</si>
  <si>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</si>
  <si>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</si>
  <si>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</si>
  <si>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</si>
  <si>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</si>
  <si>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</si>
  <si>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</si>
  <si>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</si>
  <si>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</si>
  <si>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</si>
  <si>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</si>
  <si>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</si>
  <si>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</si>
  <si>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</si>
  <si>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</si>
  <si>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</si>
  <si>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</si>
  <si>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</si>
  <si>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</si>
  <si>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</si>
  <si>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</si>
  <si>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</si>
  <si>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</si>
  <si>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</si>
  <si>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</si>
  <si>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</si>
  <si>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</si>
  <si>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</si>
  <si>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</si>
  <si>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</si>
  <si>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</si>
  <si>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</si>
  <si>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</si>
  <si>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</si>
  <si>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</si>
  <si>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</si>
  <si>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</si>
  <si>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</si>
  <si>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</si>
  <si>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</si>
  <si>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</si>
  <si>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</si>
  <si>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</si>
  <si>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</si>
  <si>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</si>
  <si>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</si>
  <si>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</si>
  <si>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</si>
  <si>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</si>
  <si>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</si>
  <si>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</si>
  <si>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</si>
  <si>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</si>
  <si>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</si>
  <si>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</si>
  <si>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</si>
  <si>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</si>
  <si>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</si>
  <si>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</si>
  <si>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</si>
  <si>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</si>
  <si>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</si>
  <si>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</si>
  <si>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</si>
  <si>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</si>
  <si>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</si>
  <si>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</si>
  <si>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</si>
  <si>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</si>
  <si>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</si>
  <si>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</si>
  <si>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</si>
  <si>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</si>
  <si>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</si>
  <si>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</si>
  <si>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</si>
  <si>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</si>
  <si>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</si>
  <si>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</si>
  <si>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</si>
  <si>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</si>
  <si>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</si>
  <si>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</si>
  <si>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</si>
  <si>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</si>
  <si>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</si>
  <si>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</si>
  <si>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</si>
  <si>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</si>
  <si>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</si>
  <si>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</si>
  <si>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</si>
  <si>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</si>
  <si>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</si>
  <si>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</si>
  <si>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</si>
  <si>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</si>
  <si>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</si>
  <si>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</si>
  <si>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</si>
  <si>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</si>
  <si>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</si>
  <si>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</si>
  <si>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</si>
  <si>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</si>
  <si>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</si>
  <si>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</si>
  <si>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</si>
  <si>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</si>
  <si>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</si>
  <si>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</si>
  <si>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</si>
  <si>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</si>
  <si>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</si>
  <si>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</si>
  <si>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</si>
  <si>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</si>
  <si>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</si>
  <si>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</si>
  <si>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</si>
  <si>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</si>
  <si>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</si>
  <si>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</si>
  <si>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</si>
  <si>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</si>
  <si>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</si>
  <si>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</si>
  <si>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</si>
  <si>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</si>
  <si>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</si>
  <si>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</si>
  <si>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</si>
  <si>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</si>
  <si>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</si>
  <si>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</si>
  <si>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</si>
  <si>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</si>
  <si>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</si>
  <si>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</si>
  <si>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</si>
  <si>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</si>
  <si>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</si>
  <si>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</si>
  <si>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</si>
  <si>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</si>
  <si>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</si>
  <si>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</si>
  <si>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</si>
  <si>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</si>
  <si>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</si>
  <si>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</si>
  <si>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</si>
  <si>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</si>
  <si>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</si>
  <si>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</si>
  <si>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</si>
  <si>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</si>
  <si>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</si>
  <si>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</si>
  <si>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</si>
  <si>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</si>
  <si>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</si>
  <si>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</si>
  <si>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</si>
  <si>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</si>
  <si>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</si>
  <si>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</si>
  <si>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</si>
  <si>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</si>
  <si>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</si>
  <si>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</si>
  <si>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</si>
  <si>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</si>
  <si>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</si>
  <si>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</si>
  <si>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</si>
  <si>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</si>
  <si>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</si>
  <si>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</si>
  <si>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</si>
  <si>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</si>
  <si>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</si>
  <si>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</si>
  <si>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</si>
  <si>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</si>
  <si>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</si>
  <si>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</si>
  <si>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</si>
  <si>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</si>
  <si>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</si>
  <si>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</si>
  <si>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</si>
  <si>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</si>
  <si>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</si>
  <si>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</si>
  <si>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</si>
  <si>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</si>
  <si>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</si>
  <si>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</si>
  <si>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</si>
  <si>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</si>
  <si>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</si>
  <si>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</si>
  <si>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</si>
  <si>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</si>
  <si>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</si>
  <si>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</si>
  <si>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</si>
  <si>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</si>
  <si>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</si>
  <si>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</si>
  <si>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</si>
  <si>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</si>
  <si>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</si>
  <si>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</si>
  <si>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</si>
  <si>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</si>
  <si>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</si>
  <si>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</si>
  <si>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</si>
  <si>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</si>
  <si>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</si>
  <si>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</si>
  <si>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</si>
  <si>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</si>
  <si>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</si>
  <si>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</si>
  <si>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</si>
  <si>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</si>
  <si>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</si>
  <si>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</si>
  <si>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</si>
  <si>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</si>
  <si>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</si>
  <si>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</si>
  <si>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</si>
  <si>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</si>
  <si>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</si>
  <si>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</si>
  <si>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</si>
  <si>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</si>
  <si>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</si>
  <si>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</si>
  <si>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</si>
  <si>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</si>
  <si>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</si>
  <si>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</si>
  <si>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</si>
  <si>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</si>
  <si>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</si>
  <si>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</si>
  <si>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</si>
  <si>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</si>
  <si>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</si>
  <si>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</si>
  <si>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</si>
  <si>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</si>
  <si>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</si>
  <si>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</si>
  <si>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</si>
  <si>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</si>
  <si>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</si>
  <si>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</si>
  <si>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</si>
  <si>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</si>
  <si>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</si>
  <si>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</si>
  <si>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</si>
  <si>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</si>
  <si>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</si>
  <si>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</si>
  <si>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</si>
  <si>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</si>
  <si>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</si>
  <si>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</si>
  <si>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</si>
  <si>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</si>
  <si>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</si>
  <si>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</si>
  <si>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</si>
  <si>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</si>
  <si>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</si>
  <si>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</si>
  <si>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</si>
  <si>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</si>
  <si>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</si>
  <si>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</si>
  <si>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</si>
  <si>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</si>
  <si>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</si>
  <si>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</si>
  <si>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</si>
  <si>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</si>
  <si>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</si>
  <si>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</si>
  <si>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</si>
  <si>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</si>
  <si>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</si>
  <si>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</si>
  <si>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</si>
  <si>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</si>
  <si>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</si>
  <si>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</si>
  <si>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</si>
  <si>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</si>
  <si>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</si>
  <si>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</si>
  <si>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</si>
  <si>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</si>
  <si>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</si>
  <si>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</si>
  <si>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</si>
  <si>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</si>
  <si>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</si>
  <si>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</si>
  <si>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</si>
  <si>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</si>
  <si>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</si>
  <si>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</si>
  <si>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</si>
  <si>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</si>
  <si>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</si>
  <si>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</si>
  <si>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</si>
  <si>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</si>
  <si>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</si>
  <si>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</si>
  <si>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</si>
  <si>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</si>
  <si>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</si>
  <si>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</si>
  <si>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</si>
  <si>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</si>
  <si>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</si>
  <si>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</si>
  <si>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</si>
  <si>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</si>
  <si>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</si>
  <si>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</si>
  <si>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</si>
  <si>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</si>
  <si>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</si>
  <si>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</si>
  <si>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</si>
  <si>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</si>
  <si>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</si>
  <si>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</si>
  <si>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</si>
  <si>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</si>
  <si>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</si>
  <si>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</si>
  <si>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</si>
  <si>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</si>
  <si>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</si>
  <si>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</si>
  <si>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</si>
  <si>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</si>
  <si>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</si>
  <si>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</si>
  <si>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</si>
  <si>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</si>
  <si>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</si>
  <si>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</si>
  <si>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</si>
  <si>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</si>
  <si>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</si>
  <si>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</si>
  <si>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</si>
  <si>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</si>
  <si>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</si>
  <si>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</si>
  <si>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</si>
  <si>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</si>
  <si>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</si>
  <si>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</si>
  <si>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</si>
  <si>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</si>
  <si>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</si>
  <si>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</si>
  <si>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</si>
  <si>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</si>
  <si>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</si>
  <si>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</si>
  <si>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</si>
  <si>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</si>
  <si>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</si>
  <si>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</si>
  <si>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</si>
  <si>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</si>
  <si>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</si>
  <si>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</si>
  <si>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</si>
  <si>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</si>
  <si>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</si>
  <si>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</si>
  <si>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</si>
  <si>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</si>
  <si>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</si>
  <si>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</si>
  <si>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</si>
  <si>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</si>
  <si>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</si>
  <si>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</si>
  <si>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</si>
  <si>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</si>
  <si>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</si>
  <si>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</si>
  <si>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</si>
  <si>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</si>
  <si>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</si>
  <si>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</si>
  <si>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</si>
  <si>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</si>
  <si>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</si>
  <si>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</si>
  <si>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</si>
  <si>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</si>
  <si>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</si>
  <si>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</si>
  <si>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</si>
  <si>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</si>
  <si>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</si>
  <si>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</si>
  <si>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</si>
  <si>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</si>
  <si>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</si>
  <si>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</si>
  <si>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</si>
  <si>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</si>
  <si>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</si>
  <si>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</si>
  <si>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</si>
  <si>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</si>
  <si>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</si>
  <si>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</si>
  <si>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</si>
  <si>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</si>
  <si>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</si>
  <si>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</si>
  <si>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</si>
  <si>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</si>
  <si>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</si>
  <si>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</si>
  <si>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</si>
  <si>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</si>
  <si>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</si>
  <si>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</si>
  <si>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</si>
  <si>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</si>
  <si>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</si>
  <si>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</si>
  <si>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</si>
  <si>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</si>
  <si>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</si>
  <si>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</si>
  <si>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</si>
  <si>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</si>
  <si>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</si>
  <si>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</si>
  <si>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</si>
  <si>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</si>
  <si>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</si>
  <si>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</si>
  <si>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</si>
  <si>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</si>
  <si>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</si>
  <si>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</si>
  <si>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</si>
  <si>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</si>
  <si>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</si>
  <si>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</si>
  <si>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</si>
  <si>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</si>
  <si>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</si>
  <si>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</si>
  <si>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</si>
  <si>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</si>
  <si>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</si>
  <si>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</si>
  <si>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</si>
  <si>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</si>
  <si>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</si>
  <si>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</si>
  <si>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</si>
  <si>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</si>
  <si>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</si>
  <si>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</si>
  <si>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</si>
  <si>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</si>
  <si>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</si>
  <si>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</si>
  <si>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</si>
  <si>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</si>
  <si>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</si>
  <si>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</si>
  <si>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</si>
  <si>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</si>
  <si>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</si>
  <si>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</si>
  <si>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</si>
  <si>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</si>
  <si>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</si>
  <si>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</si>
  <si>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</si>
  <si>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</si>
  <si>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</si>
  <si>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</si>
  <si>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</si>
  <si>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</si>
  <si>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</si>
  <si>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</si>
  <si>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</si>
  <si>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</si>
  <si>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</si>
  <si>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</si>
  <si>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</si>
  <si>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</si>
  <si>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</si>
  <si>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</si>
  <si>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</si>
  <si>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</si>
  <si>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</si>
  <si>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</si>
  <si>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</si>
  <si>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</si>
  <si>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</si>
  <si>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</si>
  <si>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</si>
  <si>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</si>
  <si>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</si>
  <si>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</si>
  <si>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</si>
  <si>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</si>
  <si>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</si>
  <si>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</si>
  <si>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</si>
  <si>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</si>
  <si>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</si>
  <si>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</si>
  <si>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</si>
  <si>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</si>
  <si>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</si>
  <si>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</si>
  <si>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</si>
  <si>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</si>
  <si>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</si>
  <si>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</si>
  <si>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</si>
  <si>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</si>
  <si>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</si>
  <si>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</si>
  <si>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</si>
  <si>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</si>
  <si>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</si>
  <si>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</si>
  <si>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</si>
  <si>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</si>
  <si>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</si>
  <si>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</si>
  <si>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</si>
  <si>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</si>
  <si>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</si>
  <si>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</si>
  <si>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</si>
  <si>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</si>
  <si>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</si>
  <si>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</si>
  <si>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</si>
  <si>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</si>
  <si>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</si>
  <si>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</si>
  <si>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</si>
  <si>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</si>
  <si>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</si>
  <si>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</si>
  <si>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</si>
  <si>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</si>
  <si>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</si>
  <si>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</si>
  <si>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</si>
  <si>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</si>
  <si>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</si>
  <si>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</si>
  <si>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</si>
  <si>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</si>
  <si>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</si>
  <si>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</si>
  <si>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</si>
  <si>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</si>
  <si>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</si>
  <si>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</si>
  <si>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</si>
  <si>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</si>
  <si>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</si>
  <si>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</si>
  <si>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</si>
  <si>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</si>
  <si>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</si>
  <si>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</si>
  <si>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</si>
  <si>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</si>
  <si>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</si>
  <si>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</si>
  <si>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</si>
  <si>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</si>
  <si>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</si>
  <si>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</si>
  <si>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</si>
  <si>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</si>
  <si>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</si>
  <si>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</si>
  <si>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</si>
  <si>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</si>
  <si>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</si>
  <si>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</si>
  <si>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</si>
  <si>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</si>
  <si>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</si>
  <si>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</si>
  <si>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</si>
  <si>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</si>
  <si>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</si>
  <si>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</si>
  <si>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</si>
  <si>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</si>
  <si>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</si>
  <si>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</si>
  <si>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</si>
  <si>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</si>
  <si>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</si>
  <si>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</si>
  <si>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</si>
  <si>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</si>
  <si>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</si>
  <si>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</si>
  <si>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</si>
  <si>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</si>
  <si>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</si>
  <si>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</si>
  <si>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</si>
  <si>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</si>
  <si>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</si>
  <si>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</si>
  <si>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</si>
  <si>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</si>
  <si>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</si>
  <si>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</si>
  <si>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</si>
  <si>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</si>
  <si>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</si>
  <si>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</si>
  <si>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</si>
  <si>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</si>
  <si>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</si>
  <si>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</si>
  <si>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</si>
  <si>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</si>
  <si>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</si>
  <si>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</si>
  <si>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</si>
  <si>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</si>
  <si>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</si>
  <si>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</si>
  <si>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</si>
  <si>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</si>
  <si>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</si>
  <si>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</si>
  <si>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</si>
  <si>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</si>
  <si>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</si>
  <si>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</si>
  <si>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</si>
  <si>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</si>
  <si>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</si>
  <si>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</si>
  <si>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</si>
  <si>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</si>
  <si>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</si>
  <si>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</si>
  <si>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</si>
  <si>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</si>
  <si>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</si>
  <si>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</si>
  <si>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</si>
  <si>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</si>
  <si>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</si>
  <si>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</si>
  <si>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</si>
  <si>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</si>
  <si>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</si>
  <si>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</si>
  <si>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</si>
  <si>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</si>
  <si>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</si>
  <si>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</si>
  <si>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</si>
  <si>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</si>
  <si>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</si>
  <si>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</si>
  <si>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</si>
  <si>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</si>
  <si>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</si>
  <si>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</si>
  <si>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</si>
  <si>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</si>
  <si>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</si>
  <si>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</si>
  <si>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</si>
  <si>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</si>
  <si>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</si>
  <si>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</si>
  <si>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</si>
  <si>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</si>
  <si>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</si>
  <si>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</si>
  <si>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</si>
  <si>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</si>
  <si>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</si>
  <si>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</si>
  <si>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</si>
  <si>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</si>
  <si>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</si>
  <si>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</si>
  <si>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</si>
  <si>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</si>
  <si>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</si>
  <si>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</si>
  <si>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</si>
  <si>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</si>
  <si>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</si>
  <si>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</si>
  <si>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</si>
  <si>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</si>
  <si>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</si>
  <si>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</si>
  <si>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</si>
  <si>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</si>
  <si>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</si>
  <si>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</si>
  <si>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</si>
  <si>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</si>
  <si>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</si>
  <si>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</si>
  <si>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</si>
  <si>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</si>
  <si>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</si>
  <si>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</si>
  <si>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</si>
  <si>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</si>
  <si>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</si>
  <si>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</si>
  <si>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</si>
  <si>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</si>
  <si>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</si>
  <si>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</si>
  <si>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</si>
  <si>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</si>
  <si>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</si>
  <si>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</si>
  <si>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</si>
  <si>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</si>
  <si>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</si>
  <si>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</si>
  <si>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</si>
  <si>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</si>
  <si>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</si>
  <si>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</si>
  <si>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</si>
  <si>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</si>
  <si>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</si>
  <si>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</si>
  <si>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</si>
  <si>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</si>
  <si>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</si>
  <si>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</si>
  <si>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</si>
  <si>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</si>
  <si>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</si>
  <si>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</si>
  <si>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</si>
  <si>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</si>
  <si>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</si>
  <si>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</si>
  <si>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</si>
  <si>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</si>
  <si>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</si>
  <si>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</si>
  <si>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</si>
  <si>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</si>
  <si>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</si>
  <si>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</si>
  <si>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</si>
  <si>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</si>
  <si>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</si>
  <si>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</si>
  <si>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</si>
  <si>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</si>
  <si>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</si>
  <si>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</si>
  <si>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</si>
  <si>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</si>
  <si>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</si>
  <si>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</si>
  <si>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</si>
  <si>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</si>
  <si>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</si>
  <si>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</si>
  <si>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</si>
  <si>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</si>
  <si>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</si>
  <si>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</si>
  <si>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</si>
  <si>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</si>
  <si>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</si>
  <si>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</si>
  <si>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</si>
  <si>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</si>
  <si>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</si>
  <si>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</si>
  <si>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</si>
  <si>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</si>
  <si>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</si>
  <si>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</si>
  <si>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</si>
  <si>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</si>
  <si>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</si>
  <si>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</si>
  <si>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</si>
  <si>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</si>
  <si>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</si>
  <si>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</si>
  <si>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</si>
  <si>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</si>
  <si>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</si>
  <si>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</si>
  <si>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</si>
  <si>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</si>
  <si>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</si>
  <si>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</si>
  <si>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</si>
  <si>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</si>
  <si>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</si>
  <si>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</si>
  <si>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</si>
  <si>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</si>
  <si>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</si>
  <si>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</si>
  <si>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</si>
  <si>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</si>
  <si>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</si>
  <si>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</si>
  <si>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</si>
  <si>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</si>
  <si>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</si>
  <si>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</si>
  <si>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</si>
  <si>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</si>
  <si>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</si>
  <si>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</si>
  <si>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</si>
  <si>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</si>
  <si>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</si>
  <si>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</si>
  <si>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</si>
  <si>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</si>
  <si>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</si>
  <si>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</si>
  <si>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</si>
  <si>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</si>
  <si>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</si>
  <si>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</si>
  <si>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</si>
  <si>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</si>
  <si>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</si>
  <si>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</si>
  <si>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</si>
  <si>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</si>
  <si>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</si>
  <si>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</si>
  <si>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</si>
  <si>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</si>
  <si>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</si>
  <si>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</si>
  <si>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</si>
  <si>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</si>
  <si>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</si>
  <si>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</si>
  <si>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</si>
  <si>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</si>
  <si>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</si>
  <si>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</si>
  <si>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</si>
  <si>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</si>
  <si>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</si>
  <si>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</si>
  <si>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</si>
  <si>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</si>
  <si>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</si>
  <si>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</si>
  <si>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</si>
  <si>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</si>
  <si>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</si>
  <si>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</si>
  <si>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</si>
  <si>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</si>
  <si>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</si>
  <si>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</si>
  <si>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</si>
  <si>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</si>
  <si>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</si>
  <si>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</si>
  <si>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</si>
  <si>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</si>
  <si>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</si>
  <si>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</si>
  <si>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</si>
  <si>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</si>
  <si>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</si>
  <si>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</si>
  <si>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</si>
  <si>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</si>
  <si>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</si>
  <si>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</si>
  <si>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</si>
  <si>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</si>
  <si>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</si>
  <si>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</si>
  <si>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</si>
  <si>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</si>
  <si>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</si>
  <si>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</si>
  <si>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</si>
  <si>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</si>
  <si>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</si>
  <si>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</si>
  <si>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</si>
  <si>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</si>
  <si>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</si>
  <si>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</si>
  <si>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</si>
  <si>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</si>
  <si>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</si>
  <si>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</si>
  <si>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</si>
  <si>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</si>
  <si>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</si>
  <si>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</si>
  <si>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</si>
  <si>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</si>
  <si>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</si>
  <si>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</si>
  <si>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</si>
  <si>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</si>
  <si>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</si>
  <si>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</si>
  <si>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</si>
  <si>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</si>
  <si>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</si>
  <si>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</si>
  <si>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</si>
  <si>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</si>
  <si>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</si>
  <si>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</si>
  <si>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</si>
  <si>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</si>
  <si>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</si>
  <si>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</si>
  <si>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</si>
  <si>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</si>
  <si>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</si>
  <si>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</si>
  <si>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</si>
  <si>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</si>
  <si>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</si>
  <si>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</si>
  <si>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</si>
  <si>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</si>
  <si>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</si>
  <si>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</si>
  <si>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</si>
  <si>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</si>
  <si>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</si>
  <si>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</si>
  <si>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</si>
  <si>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</si>
  <si>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</si>
  <si>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</si>
  <si>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</si>
  <si>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</si>
  <si>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</si>
  <si>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</si>
  <si>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</si>
  <si>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</si>
  <si>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</si>
  <si>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</si>
  <si>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</si>
  <si>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</si>
  <si>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</si>
  <si>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</si>
  <si>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</si>
  <si>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</si>
  <si>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</si>
  <si>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</si>
  <si>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</si>
  <si>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</si>
  <si>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</si>
  <si>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</si>
  <si>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</si>
  <si>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</si>
  <si>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</si>
  <si>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</si>
  <si>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</si>
  <si>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</si>
  <si>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</si>
  <si>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</si>
  <si>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</si>
  <si>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</si>
  <si>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</si>
  <si>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</si>
  <si>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</si>
  <si>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</si>
  <si>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</si>
  <si>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</si>
  <si>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</si>
  <si>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</si>
  <si>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</si>
  <si>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</si>
  <si>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</si>
  <si>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</si>
  <si>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</si>
  <si>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</si>
  <si>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</si>
  <si>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</si>
  <si>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</si>
  <si>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</si>
  <si>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</si>
  <si>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</si>
  <si>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</si>
  <si>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</si>
  <si>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</si>
  <si>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</si>
  <si>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</si>
  <si>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</si>
  <si>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</si>
  <si>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</si>
  <si>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</si>
  <si>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</si>
  <si>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</si>
  <si>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</si>
  <si>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</si>
  <si>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</si>
  <si>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</si>
  <si>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</si>
  <si>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</si>
  <si>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</si>
  <si>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</si>
  <si>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</si>
  <si>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</si>
  <si>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</si>
  <si>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</si>
  <si>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</si>
  <si>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</si>
  <si>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</si>
  <si>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</si>
  <si>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</si>
  <si>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</si>
  <si>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</si>
  <si>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</si>
  <si>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</si>
  <si>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</si>
  <si>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</si>
  <si>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</si>
  <si>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</si>
  <si>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</si>
  <si>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</si>
  <si>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</si>
  <si>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</si>
  <si>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</si>
  <si>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</si>
  <si>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</si>
  <si>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</si>
  <si>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</si>
  <si>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</si>
  <si>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</si>
  <si>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</si>
  <si>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</si>
  <si>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</si>
  <si>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</si>
  <si>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</si>
  <si>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</si>
  <si>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</si>
  <si>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</si>
  <si>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</si>
  <si>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</si>
  <si>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</si>
  <si>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</si>
  <si>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</si>
  <si>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</si>
  <si>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</si>
  <si>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</si>
  <si>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</si>
  <si>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</si>
  <si>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</si>
  <si>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</si>
  <si>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</si>
  <si>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</si>
  <si>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</si>
  <si>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</si>
  <si>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</si>
  <si>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</si>
  <si>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</si>
  <si>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</si>
  <si>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</si>
  <si>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</si>
  <si>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</si>
  <si>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</si>
  <si>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</si>
  <si>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</si>
  <si>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</si>
  <si>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</si>
  <si>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</si>
  <si>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</si>
  <si>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</si>
  <si>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</si>
  <si>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</si>
  <si>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</si>
  <si>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</si>
  <si>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</si>
  <si>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</si>
  <si>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</si>
  <si>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</si>
  <si>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</si>
  <si>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</si>
  <si>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</si>
  <si>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</si>
  <si>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</si>
  <si>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</si>
  <si>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</si>
  <si>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</si>
  <si>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</si>
  <si>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</si>
  <si>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</si>
  <si>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</si>
  <si>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</si>
  <si>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</si>
  <si>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</si>
  <si>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</si>
  <si>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</si>
  <si>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</si>
  <si>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</si>
  <si>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</si>
  <si>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</si>
  <si>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</si>
  <si>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</si>
  <si>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</si>
  <si>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</si>
  <si>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</si>
  <si>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</si>
  <si>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</si>
  <si>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</si>
  <si>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</si>
  <si>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</si>
  <si>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</si>
  <si>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</si>
  <si>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</si>
  <si>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</si>
  <si>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</si>
  <si>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</si>
  <si>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</si>
  <si>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</si>
  <si>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</si>
  <si>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</si>
  <si>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</si>
  <si>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</si>
  <si>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</si>
  <si>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</si>
  <si>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</si>
  <si>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</si>
  <si>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</si>
  <si>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</si>
  <si>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</si>
  <si>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</si>
  <si>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</si>
  <si>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</si>
  <si>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</si>
  <si>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</si>
  <si>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</si>
  <si>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</si>
  <si>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</si>
  <si>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</si>
  <si>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</si>
  <si>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</si>
  <si>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</si>
  <si>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</si>
  <si>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</si>
  <si>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</si>
  <si>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</si>
  <si>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</si>
  <si>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</si>
  <si>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</si>
  <si>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</si>
  <si>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</si>
  <si>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</si>
  <si>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</si>
  <si>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</si>
  <si>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</si>
  <si>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</si>
  <si>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</si>
  <si>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</si>
  <si>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</si>
  <si>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</si>
  <si>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</si>
  <si>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</si>
  <si>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</si>
  <si>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</si>
  <si>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</si>
  <si>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</si>
  <si>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</si>
  <si>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</si>
  <si>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</si>
  <si>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</si>
  <si>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</si>
  <si>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</si>
  <si>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</si>
  <si>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</si>
  <si>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</si>
  <si>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</si>
  <si>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</si>
  <si>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</si>
  <si>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</si>
  <si>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</si>
  <si>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</si>
  <si>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</si>
  <si>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</si>
  <si>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</si>
  <si>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</si>
  <si>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</si>
  <si>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</si>
  <si>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</si>
  <si>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</si>
  <si>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</si>
  <si>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</si>
  <si>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</si>
  <si>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</si>
  <si>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</si>
  <si>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</si>
  <si>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</si>
  <si>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</si>
  <si>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</si>
  <si>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</si>
  <si>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</si>
  <si>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</si>
  <si>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</si>
  <si>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</si>
  <si>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</si>
  <si>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</si>
  <si>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</si>
  <si>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</si>
  <si>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</si>
  <si>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</si>
  <si>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</si>
  <si>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</si>
  <si>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</si>
  <si>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</si>
  <si>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</si>
  <si>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</si>
  <si>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</si>
  <si>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</si>
  <si>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</si>
  <si>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</si>
  <si>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</si>
  <si>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</si>
  <si>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</si>
  <si>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</si>
  <si>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</si>
  <si>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</si>
  <si>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</si>
  <si>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</si>
  <si>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</si>
  <si>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</si>
  <si>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</si>
  <si>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</si>
  <si>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</si>
  <si>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</si>
  <si>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</si>
  <si>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</si>
  <si>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</si>
  <si>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</si>
  <si>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</si>
  <si>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</si>
  <si>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</si>
  <si>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</si>
  <si>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</si>
  <si>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</si>
  <si>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</si>
  <si>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</si>
  <si>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</si>
  <si>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</si>
  <si>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</si>
  <si>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</si>
  <si>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</si>
  <si>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</si>
  <si>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</si>
  <si>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</si>
  <si>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</si>
  <si>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</si>
  <si>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</si>
  <si>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</si>
  <si>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</si>
  <si>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</si>
  <si>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</si>
  <si>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</si>
  <si>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</si>
  <si>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</si>
  <si>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</si>
  <si>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</si>
  <si>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</si>
  <si>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</si>
  <si>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</si>
  <si>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</si>
  <si>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</si>
  <si>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</si>
  <si>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</si>
  <si>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</si>
  <si>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</si>
  <si>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</si>
  <si>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</si>
  <si>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</si>
  <si>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</si>
  <si>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</si>
  <si>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</si>
  <si>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</si>
  <si>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</si>
  <si>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</si>
  <si>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</si>
  <si>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</si>
  <si>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</si>
  <si>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</si>
  <si>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</si>
  <si>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</si>
  <si>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</si>
  <si>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</si>
  <si>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</si>
  <si>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</si>
  <si>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</si>
  <si>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</si>
  <si>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</si>
  <si>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</si>
  <si>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</si>
  <si>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</si>
  <si>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</si>
  <si>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</si>
  <si>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</si>
  <si>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</si>
  <si>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</si>
  <si>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</si>
  <si>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</si>
  <si>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</si>
  <si>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</si>
  <si>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</si>
  <si>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</si>
  <si>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</si>
  <si>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</si>
  <si>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</si>
  <si>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</si>
  <si>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</si>
  <si>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</si>
  <si>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</si>
  <si>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</si>
  <si>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</si>
  <si>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</si>
  <si>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</si>
  <si>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</si>
  <si>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</si>
  <si>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</si>
  <si>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</si>
  <si>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</si>
  <si>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</si>
  <si>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</si>
  <si>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</si>
  <si>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</si>
  <si>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</si>
  <si>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</si>
  <si>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</si>
  <si>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</si>
  <si>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</si>
  <si>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</si>
  <si>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</si>
  <si>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</si>
  <si>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</si>
  <si>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</si>
  <si>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</si>
  <si>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</si>
  <si>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</si>
  <si>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</si>
  <si>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</si>
  <si>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</si>
  <si>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</si>
  <si>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</si>
  <si>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</si>
  <si>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</si>
  <si>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</si>
  <si>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</si>
  <si>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</si>
  <si>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</si>
  <si>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</si>
  <si>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</si>
  <si>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</si>
  <si>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</si>
  <si>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</si>
  <si>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</si>
  <si>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</si>
  <si>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</si>
  <si>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</si>
  <si>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</si>
  <si>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</si>
  <si>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</si>
  <si>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</si>
  <si>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</si>
  <si>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</si>
  <si>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</si>
  <si>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</si>
  <si>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</si>
  <si>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</si>
  <si>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</si>
  <si>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</si>
  <si>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</si>
  <si>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</si>
  <si>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</si>
  <si>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</si>
  <si>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</si>
  <si>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</si>
  <si>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</si>
  <si>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</si>
  <si>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</si>
  <si>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</si>
  <si>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</si>
  <si>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</si>
  <si>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</si>
  <si>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</si>
  <si>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</si>
  <si>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</si>
  <si>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</si>
  <si>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</si>
  <si>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</si>
  <si>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</si>
  <si>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</si>
  <si>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</si>
  <si>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</si>
  <si>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</si>
  <si>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</si>
  <si>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</si>
  <si>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</si>
  <si>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</si>
  <si>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</si>
  <si>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</si>
  <si>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</si>
  <si>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</si>
  <si>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</si>
  <si>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</si>
  <si>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</si>
  <si>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</si>
  <si>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</si>
  <si>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</si>
  <si>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</si>
  <si>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</si>
  <si>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</si>
  <si>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</si>
  <si>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</si>
  <si>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</si>
  <si>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</si>
  <si>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</si>
  <si>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</si>
  <si>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</si>
  <si>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</si>
  <si>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</si>
  <si>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</si>
  <si>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</si>
  <si>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</si>
  <si>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</si>
  <si>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</si>
  <si>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</si>
  <si>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</si>
  <si>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</si>
  <si>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</si>
  <si>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</si>
  <si>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</si>
  <si>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</si>
  <si>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</si>
  <si>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</si>
  <si>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</si>
  <si>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</si>
  <si>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</si>
  <si>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</si>
  <si>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</si>
  <si>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</si>
  <si>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</si>
  <si>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</si>
  <si>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</si>
  <si>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</si>
  <si>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</si>
  <si>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</si>
  <si>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</si>
  <si>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</si>
  <si>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</si>
  <si>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</si>
  <si>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</si>
  <si>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</si>
  <si>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</si>
  <si>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</si>
  <si>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</si>
  <si>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</si>
  <si>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</si>
  <si>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</si>
  <si>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</si>
  <si>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</si>
  <si>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</si>
  <si>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</si>
  <si>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</si>
  <si>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</si>
  <si>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</si>
  <si>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</si>
  <si>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</si>
  <si>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</si>
  <si>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</si>
  <si>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</si>
  <si>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</si>
  <si>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</si>
  <si>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</si>
  <si>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</si>
  <si>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</si>
  <si>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</si>
  <si>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</si>
  <si>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</si>
  <si>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</si>
  <si>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</si>
  <si>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</si>
  <si>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</si>
  <si>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</si>
  <si>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</si>
  <si>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</si>
  <si>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</si>
  <si>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</si>
  <si>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</si>
  <si>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</si>
  <si>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</si>
  <si>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</si>
  <si>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</si>
  <si>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</si>
  <si>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</si>
  <si>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</si>
  <si>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</si>
  <si>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</si>
  <si>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</si>
  <si>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</si>
  <si>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</si>
  <si>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</si>
  <si>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</si>
  <si>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</si>
  <si>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</si>
  <si>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</si>
  <si>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</si>
  <si>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</si>
  <si>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</si>
  <si>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</si>
  <si>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</si>
  <si>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</si>
  <si>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</si>
  <si>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</si>
  <si>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</si>
  <si>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</si>
  <si>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</si>
  <si>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</si>
  <si>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</si>
  <si>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</si>
  <si>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</si>
  <si>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</si>
  <si>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</si>
  <si>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</si>
  <si>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</si>
  <si>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</si>
  <si>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</si>
  <si>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</si>
  <si>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</si>
  <si>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</si>
  <si>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</si>
  <si>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</si>
  <si>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</si>
  <si>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</si>
  <si>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</si>
  <si>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</si>
  <si>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</si>
  <si>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</si>
  <si>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</si>
  <si>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</si>
  <si>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</si>
  <si>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</si>
  <si>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</si>
  <si>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</si>
  <si>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</si>
  <si>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</si>
  <si>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</si>
  <si>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</si>
  <si>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</si>
  <si>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</si>
  <si>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</si>
  <si>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</si>
  <si>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</si>
  <si>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</si>
  <si>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</si>
  <si>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</si>
  <si>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</si>
  <si>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</si>
  <si>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</si>
  <si>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</si>
  <si>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</si>
  <si>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</si>
  <si>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</si>
  <si>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</si>
  <si>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</si>
  <si>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</si>
  <si>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</si>
  <si>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</si>
  <si>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</si>
  <si>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</si>
  <si>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</si>
  <si>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</si>
  <si>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</si>
  <si>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</si>
  <si>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</si>
  <si>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</si>
  <si>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</si>
  <si>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</si>
  <si>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</si>
  <si>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</si>
  <si>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</si>
  <si>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</si>
  <si>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</si>
  <si>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</si>
  <si>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</si>
  <si>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</si>
  <si>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</si>
  <si>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</si>
  <si>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</si>
  <si>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</si>
  <si>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</si>
  <si>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</si>
  <si>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</si>
  <si>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</si>
  <si>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</si>
  <si>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</si>
  <si>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</si>
  <si>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</si>
  <si>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</si>
  <si>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</si>
  <si>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</si>
  <si>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</si>
  <si>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</si>
  <si>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</si>
  <si>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</si>
  <si>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</si>
  <si>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</si>
  <si>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</si>
  <si>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</si>
  <si>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</si>
  <si>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</si>
  <si>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</si>
  <si>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</si>
  <si>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</si>
  <si>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</si>
  <si>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</si>
  <si>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</si>
  <si>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</si>
  <si>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</si>
  <si>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</si>
  <si>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</si>
  <si>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</si>
  <si>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</si>
  <si>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</si>
  <si>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</si>
  <si>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</si>
  <si>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</si>
  <si>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</si>
  <si>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</si>
  <si>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</si>
  <si>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</si>
  <si>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</si>
  <si>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</si>
  <si>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</si>
  <si>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</si>
  <si>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</si>
  <si>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</si>
  <si>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</si>
  <si>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</si>
  <si>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</si>
  <si>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</si>
  <si>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</si>
  <si>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</si>
  <si>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</si>
  <si>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</si>
  <si>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</si>
  <si>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</si>
  <si>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</si>
  <si>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</si>
  <si>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</si>
  <si>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</si>
  <si>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</si>
  <si>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</si>
  <si>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</si>
  <si>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</si>
  <si>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</si>
  <si>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</si>
  <si>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</si>
  <si>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</si>
  <si>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</si>
  <si>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</si>
  <si>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</si>
  <si>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</si>
  <si>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</si>
  <si>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</si>
  <si>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</si>
  <si>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</si>
  <si>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</si>
  <si>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</si>
  <si>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</si>
  <si>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</si>
  <si>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</si>
  <si>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</si>
  <si>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</si>
  <si>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</si>
  <si>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</si>
  <si>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</si>
  <si>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</si>
  <si>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</si>
  <si>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</si>
  <si>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</si>
  <si>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</si>
  <si>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</si>
  <si>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</si>
  <si>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</si>
  <si>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</si>
  <si>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</si>
  <si>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</si>
  <si>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</si>
  <si>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</si>
  <si>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</si>
  <si>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</si>
  <si>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</si>
  <si>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</si>
  <si>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</si>
  <si>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</si>
  <si>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</si>
  <si>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</si>
  <si>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</si>
  <si>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</si>
  <si>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</si>
  <si>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</si>
  <si>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</si>
  <si>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</si>
  <si>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</si>
  <si>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</si>
  <si>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</si>
  <si>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</si>
  <si>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</si>
  <si>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</si>
  <si>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</si>
  <si>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</si>
  <si>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</si>
  <si>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</si>
  <si>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</si>
  <si>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</si>
  <si>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</si>
  <si>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</si>
  <si>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</si>
  <si>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</si>
  <si>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</si>
  <si>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</si>
  <si>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</si>
  <si>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</si>
  <si>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</si>
  <si>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</si>
  <si>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</si>
  <si>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</si>
  <si>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</si>
  <si>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</si>
  <si>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</si>
  <si>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</si>
  <si>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</si>
  <si>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</si>
  <si>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</si>
  <si>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</si>
  <si>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</si>
  <si>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</si>
  <si>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</si>
  <si>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</si>
  <si>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</si>
  <si>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</si>
  <si>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</si>
  <si>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</si>
  <si>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</si>
  <si>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</si>
  <si>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</si>
  <si>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</si>
  <si>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</si>
  <si>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</si>
  <si>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</si>
  <si>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</si>
  <si>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</si>
  <si>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</si>
  <si>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</si>
  <si>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</si>
  <si>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</si>
  <si>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</si>
  <si>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</si>
  <si>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</si>
  <si>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</si>
  <si>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</si>
  <si>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</si>
  <si>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</si>
  <si>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</si>
  <si>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</si>
  <si>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</si>
  <si>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</si>
  <si>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</si>
  <si>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</si>
  <si>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</si>
  <si>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</si>
  <si>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</si>
  <si>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</si>
  <si>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</si>
  <si>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</si>
  <si>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</si>
  <si>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</si>
  <si>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</si>
  <si>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</si>
  <si>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</si>
  <si>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</si>
  <si>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</si>
  <si>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</si>
  <si>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</si>
  <si>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</si>
  <si>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</si>
  <si>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</si>
  <si>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</si>
  <si>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</si>
  <si>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</si>
  <si>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</si>
  <si>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</si>
  <si>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</si>
  <si>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</si>
  <si>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</si>
  <si>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</si>
  <si>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</si>
  <si>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</si>
  <si>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</si>
  <si>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</si>
  <si>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</si>
  <si>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</si>
  <si>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</si>
  <si>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</si>
  <si>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</si>
  <si>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</si>
  <si>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</si>
  <si>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</si>
  <si>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</si>
  <si>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</si>
  <si>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</si>
  <si>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</si>
  <si>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</si>
  <si>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</si>
  <si>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</si>
  <si>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</si>
  <si>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</si>
  <si>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</si>
  <si>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</si>
  <si>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</si>
  <si>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</si>
  <si>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</si>
  <si>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</si>
  <si>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</si>
  <si>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</si>
  <si>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</si>
  <si>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</si>
  <si>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</si>
  <si>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</si>
  <si>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</si>
  <si>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</si>
  <si>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</si>
  <si>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</si>
  <si>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</si>
  <si>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</si>
  <si>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</si>
  <si>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</si>
  <si>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</si>
  <si>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</si>
  <si>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</si>
  <si>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</si>
  <si>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</si>
  <si>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</si>
  <si>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</si>
  <si>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</si>
  <si>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</si>
  <si>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</si>
  <si>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</si>
  <si>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</si>
  <si>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</si>
  <si>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</si>
  <si>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</si>
  <si>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</si>
  <si>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</si>
  <si>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</si>
  <si>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</si>
  <si>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</si>
  <si>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</si>
  <si>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</si>
  <si>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</si>
  <si>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</si>
  <si>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</si>
  <si>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</si>
  <si>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</si>
  <si>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</si>
  <si>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</si>
  <si>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</si>
  <si>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</si>
  <si>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</si>
  <si>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</si>
  <si>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</si>
  <si>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</si>
  <si>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</si>
  <si>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</si>
  <si>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</si>
  <si>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</si>
  <si>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</si>
  <si>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</si>
  <si>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</si>
  <si>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</si>
  <si>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</si>
  <si>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</si>
  <si>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</si>
  <si>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</si>
  <si>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</si>
  <si>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</si>
  <si>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</si>
  <si>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</si>
  <si>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</si>
  <si>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</si>
  <si>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</si>
  <si>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</si>
  <si>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</si>
  <si>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</si>
  <si>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</si>
  <si>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</si>
  <si>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</si>
  <si>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</si>
  <si>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</si>
  <si>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</si>
  <si>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</si>
  <si>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</si>
  <si>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</si>
  <si>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</si>
  <si>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</si>
  <si>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</si>
  <si>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</si>
  <si>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</si>
  <si>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</si>
  <si>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</si>
  <si>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</si>
  <si>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</si>
  <si>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</si>
  <si>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</si>
  <si>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</si>
  <si>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</si>
  <si>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</si>
  <si>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</si>
  <si>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</si>
  <si>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</si>
  <si>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</si>
  <si>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</si>
  <si>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</si>
  <si>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</si>
  <si>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</si>
  <si>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</si>
  <si>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</si>
  <si>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</si>
  <si>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</si>
  <si>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</si>
  <si>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</si>
  <si>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</si>
  <si>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</si>
  <si>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</si>
  <si>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</si>
  <si>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</si>
  <si>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</si>
  <si>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</si>
  <si>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</si>
  <si>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</si>
  <si>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</si>
  <si>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</si>
  <si>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</si>
  <si>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</si>
  <si>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</si>
  <si>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</si>
  <si>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</si>
  <si>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</si>
  <si>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</si>
  <si>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</si>
  <si>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</si>
  <si>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</si>
  <si>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</si>
  <si>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</si>
  <si>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</si>
  <si>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</si>
  <si>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</si>
  <si>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</si>
  <si>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</si>
  <si>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</si>
  <si>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</si>
  <si>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</si>
  <si>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</si>
  <si>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</si>
  <si>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</si>
  <si>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</si>
  <si>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</si>
  <si>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</si>
  <si>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</si>
  <si>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</si>
  <si>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</si>
  <si>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</si>
  <si>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</si>
  <si>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</si>
  <si>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</si>
  <si>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</si>
  <si>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</si>
  <si>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</si>
  <si>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</si>
  <si>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</si>
  <si>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</si>
  <si>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</si>
  <si>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</si>
  <si>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</si>
  <si>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</si>
  <si>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</si>
  <si>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</si>
  <si>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</si>
  <si>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</si>
  <si>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</si>
  <si>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</si>
  <si>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</si>
  <si>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</si>
  <si>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</si>
  <si>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</si>
  <si>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</si>
  <si>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</si>
  <si>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</si>
  <si>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</si>
  <si>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</si>
  <si>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</si>
  <si>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</si>
  <si>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</si>
  <si>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</si>
  <si>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</si>
  <si>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</si>
  <si>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</si>
  <si>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</si>
  <si>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</si>
  <si>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</si>
  <si>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</si>
  <si>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</si>
  <si>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</si>
  <si>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</si>
  <si>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</si>
  <si>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</si>
  <si>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</si>
  <si>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</si>
  <si>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</si>
  <si>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</si>
  <si>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</si>
  <si>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</si>
  <si>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</si>
  <si>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</si>
  <si>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</si>
  <si>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</si>
  <si>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</si>
  <si>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</si>
  <si>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</si>
  <si>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</si>
  <si>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</si>
  <si>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</si>
  <si>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</si>
  <si>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</si>
  <si>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</si>
  <si>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</si>
  <si>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</si>
  <si>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</si>
  <si>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</si>
  <si>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</si>
  <si>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</si>
  <si>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</si>
  <si>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</si>
  <si>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</si>
  <si>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</si>
  <si>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</si>
  <si>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</si>
  <si>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</si>
  <si>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</si>
  <si>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</si>
  <si>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</si>
  <si>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</si>
  <si>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</si>
  <si>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</si>
  <si>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</si>
  <si>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</si>
  <si>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</si>
  <si>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</si>
  <si>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</si>
  <si>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</si>
  <si>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</si>
  <si>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</si>
  <si>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</si>
  <si>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</si>
  <si>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</si>
  <si>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</si>
  <si>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</si>
  <si>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</si>
  <si>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</si>
  <si>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</si>
  <si>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</si>
  <si>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</si>
  <si>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</si>
  <si>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</si>
  <si>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</si>
  <si>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</si>
  <si>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</si>
  <si>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</si>
  <si>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</si>
  <si>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</si>
  <si>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</si>
  <si>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</si>
  <si>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</si>
  <si>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</si>
  <si>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</si>
  <si>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</si>
  <si>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</si>
  <si>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</si>
  <si>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</si>
  <si>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</si>
  <si>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</si>
  <si>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</si>
  <si>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</si>
  <si>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</si>
  <si>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</si>
  <si>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</si>
  <si>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</si>
  <si>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</si>
  <si>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</si>
  <si>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</si>
  <si>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</si>
  <si>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</si>
  <si>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</si>
  <si>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</si>
  <si>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</si>
  <si>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</si>
  <si>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</si>
  <si>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</si>
  <si>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</si>
  <si>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</si>
  <si>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</si>
  <si>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</si>
  <si>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</si>
  <si>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</si>
  <si>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</si>
  <si>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</si>
  <si>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</si>
  <si>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</si>
  <si>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</si>
  <si>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</si>
  <si>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</si>
  <si>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</si>
  <si>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</si>
  <si>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</si>
  <si>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</si>
  <si>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</si>
  <si>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</si>
  <si>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</si>
  <si>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</si>
  <si>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</si>
  <si>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</si>
  <si>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</si>
  <si>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</si>
  <si>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</si>
  <si>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</si>
  <si>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</si>
  <si>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</si>
  <si>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</si>
  <si>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</si>
  <si>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</si>
  <si>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</si>
  <si>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</si>
  <si>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</si>
  <si>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</si>
  <si>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</si>
  <si>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</si>
  <si>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</si>
  <si>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</si>
  <si>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</si>
  <si>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</si>
  <si>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</si>
  <si>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</si>
  <si>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</si>
  <si>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</si>
  <si>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</si>
  <si>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</si>
  <si>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</si>
  <si>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</si>
  <si>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</si>
  <si>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</si>
  <si>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</si>
  <si>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</si>
  <si>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</si>
  <si>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</si>
  <si>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</si>
  <si>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</si>
  <si>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</si>
  <si>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</si>
  <si>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</si>
  <si>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</si>
  <si>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</si>
  <si>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</si>
  <si>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</si>
  <si>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</si>
  <si>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</si>
  <si>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</si>
  <si>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</si>
  <si>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</si>
  <si>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</si>
  <si>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</si>
  <si>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</si>
  <si>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</si>
  <si>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</si>
  <si>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</si>
  <si>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</si>
  <si>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</si>
  <si>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</si>
  <si>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</si>
  <si>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</si>
  <si>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</si>
  <si>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</si>
  <si>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</si>
  <si>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</si>
  <si>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</si>
  <si>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</si>
  <si>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</si>
  <si>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</si>
  <si>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</si>
  <si>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</si>
  <si>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</si>
  <si>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</si>
  <si>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</si>
  <si>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</si>
  <si>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</si>
  <si>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</si>
  <si>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</si>
  <si>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</si>
  <si>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</si>
  <si>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</si>
  <si>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</si>
  <si>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</si>
  <si>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</si>
  <si>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</si>
  <si>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</si>
  <si>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</si>
  <si>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</si>
  <si>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</si>
  <si>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</si>
  <si>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</si>
  <si>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</si>
  <si>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</si>
  <si>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</si>
  <si>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</si>
  <si>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</si>
  <si>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</si>
  <si>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</si>
  <si>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</si>
  <si>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</si>
  <si>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</si>
  <si>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</si>
  <si>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</si>
  <si>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</si>
  <si>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</si>
  <si>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</si>
  <si>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</si>
  <si>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</si>
  <si>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</si>
  <si>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</si>
  <si>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</si>
  <si>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</si>
  <si>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</si>
  <si>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</si>
  <si>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</si>
  <si>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</si>
  <si>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</si>
  <si>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</si>
  <si>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</si>
  <si>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</si>
  <si>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</si>
  <si>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</si>
  <si>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</si>
  <si>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</si>
  <si>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</si>
  <si>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</si>
  <si>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</si>
  <si>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</si>
  <si>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</si>
  <si>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</si>
  <si>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</si>
  <si>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</si>
  <si>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</si>
  <si>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</si>
  <si>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</si>
  <si>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</si>
  <si>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</si>
  <si>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</si>
  <si>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</si>
  <si>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</si>
  <si>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</si>
  <si>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</si>
  <si>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</si>
  <si>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</si>
  <si>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</si>
  <si>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</si>
  <si>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</si>
  <si>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</si>
  <si>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</si>
  <si>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</si>
  <si>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</si>
  <si>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</si>
  <si>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</si>
  <si>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</si>
  <si>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</si>
  <si>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</si>
  <si>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</si>
  <si>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</si>
  <si>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</si>
  <si>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</si>
  <si>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</si>
  <si>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</si>
  <si>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</si>
  <si>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</si>
  <si>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</si>
  <si>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</si>
  <si>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</si>
  <si>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</si>
  <si>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</si>
  <si>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</si>
  <si>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</si>
  <si>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</si>
  <si>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</si>
  <si>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</si>
  <si>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</si>
  <si>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</si>
  <si>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</si>
  <si>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</si>
  <si>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</si>
  <si>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</si>
  <si>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</si>
  <si>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</si>
  <si>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</si>
  <si>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</si>
  <si>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</si>
  <si>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</si>
  <si>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</si>
  <si>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</si>
  <si>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</si>
  <si>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</si>
  <si>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</si>
  <si>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</si>
  <si>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</si>
  <si>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</si>
  <si>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</si>
  <si>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</si>
  <si>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</si>
  <si>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</si>
  <si>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</si>
  <si>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</si>
  <si>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</si>
  <si>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</si>
  <si>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</si>
  <si>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</si>
  <si>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</si>
  <si>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</si>
  <si>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</si>
  <si>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</si>
  <si>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</si>
  <si>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</si>
  <si>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</si>
  <si>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</si>
  <si>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</si>
  <si>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</si>
  <si>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</si>
  <si>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</si>
  <si>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</si>
  <si>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</si>
  <si>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</si>
  <si>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</si>
  <si>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</si>
  <si>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</si>
  <si>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</si>
  <si>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</si>
  <si>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</si>
  <si>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</si>
  <si>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</si>
  <si>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</si>
  <si>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</si>
  <si>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</si>
  <si>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</si>
  <si>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</si>
  <si>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</si>
  <si>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</si>
  <si>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</si>
  <si>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</si>
  <si>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</si>
  <si>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</si>
  <si>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</si>
  <si>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</si>
  <si>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</si>
  <si>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</si>
  <si>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</si>
  <si>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</si>
  <si>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</si>
  <si>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</si>
  <si>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</si>
  <si>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</si>
  <si>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</si>
  <si>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</si>
  <si>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</si>
  <si>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</si>
  <si>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</si>
  <si>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</si>
  <si>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</si>
  <si>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</si>
  <si>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</si>
  <si>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</si>
  <si>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</si>
  <si>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</si>
  <si>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</si>
  <si>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</si>
  <si>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</si>
  <si>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</si>
  <si>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</si>
  <si>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</si>
  <si>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</si>
  <si>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</si>
  <si>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</si>
  <si>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</si>
  <si>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</si>
  <si>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</si>
  <si>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</si>
  <si>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</si>
  <si>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</si>
  <si>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</si>
  <si>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</si>
  <si>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</si>
  <si>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</si>
  <si>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</si>
  <si>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</si>
  <si>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</si>
  <si>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</si>
  <si>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</si>
  <si>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</si>
  <si>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</si>
  <si>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</si>
  <si>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</si>
  <si>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</si>
  <si>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</si>
  <si>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</si>
  <si>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</si>
  <si>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</si>
  <si>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</si>
  <si>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</si>
  <si>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</si>
  <si>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</si>
  <si>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</si>
  <si>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</si>
  <si>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</si>
  <si>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</si>
  <si>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</si>
  <si>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</si>
  <si>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</si>
  <si>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</si>
  <si>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</si>
  <si>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</si>
  <si>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</si>
  <si>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</si>
  <si>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</si>
  <si>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</si>
  <si>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</si>
  <si>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</si>
  <si>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</si>
  <si>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</si>
  <si>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</si>
  <si>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</si>
  <si>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</si>
  <si>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</si>
  <si>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</si>
  <si>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</si>
  <si>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</si>
  <si>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</si>
  <si>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</si>
  <si>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</si>
  <si>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</si>
  <si>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</si>
  <si>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</si>
  <si>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</si>
  <si>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</si>
  <si>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</si>
  <si>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</si>
  <si>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</si>
  <si>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</si>
  <si>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</si>
  <si>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</si>
  <si>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</si>
  <si>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</si>
  <si>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</si>
  <si>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</si>
  <si>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</si>
  <si>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</si>
  <si>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</si>
  <si>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</si>
  <si>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</si>
  <si>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</si>
  <si>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</si>
  <si>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</si>
  <si>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</si>
  <si>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</si>
  <si>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</si>
  <si>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</si>
  <si>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</si>
  <si>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</si>
  <si>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</si>
  <si>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</si>
  <si>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</si>
  <si>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</si>
  <si>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</si>
  <si>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</si>
  <si>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</si>
  <si>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</si>
  <si>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</si>
  <si>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</si>
  <si>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</si>
  <si>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</si>
  <si>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</si>
  <si>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</si>
  <si>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</si>
  <si>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</si>
  <si>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</si>
  <si>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</si>
  <si>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</si>
  <si>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</si>
  <si>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</si>
  <si>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</si>
  <si>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</si>
  <si>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</si>
  <si>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</si>
  <si>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</si>
  <si>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</si>
  <si>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</si>
  <si>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</si>
  <si>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</si>
  <si>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</si>
  <si>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</si>
  <si>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</si>
  <si>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</si>
  <si>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</si>
  <si>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</si>
  <si>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</si>
  <si>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</si>
  <si>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</si>
  <si>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</si>
  <si>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</si>
  <si>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</si>
  <si>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</si>
  <si>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</si>
  <si>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</si>
  <si>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</si>
  <si>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</si>
  <si>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</si>
  <si>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</si>
  <si>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</si>
  <si>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</si>
  <si>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</si>
  <si>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</si>
  <si>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</si>
  <si>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</si>
  <si>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</si>
  <si>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</si>
  <si>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</si>
  <si>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</si>
  <si>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</si>
  <si>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</si>
  <si>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</si>
  <si>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</si>
  <si>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</si>
  <si>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</si>
  <si>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</si>
  <si>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</si>
  <si>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</si>
  <si>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</si>
  <si>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</si>
  <si>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</si>
  <si>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</si>
  <si>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</si>
  <si>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</si>
  <si>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</si>
  <si>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</si>
  <si>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</si>
  <si>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</si>
  <si>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</si>
  <si>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</si>
  <si>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</si>
  <si>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</si>
  <si>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</si>
  <si>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</si>
  <si>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</si>
  <si>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</si>
  <si>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</si>
  <si>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</si>
  <si>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</si>
  <si>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</si>
  <si>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</si>
  <si>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</si>
  <si>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</si>
  <si>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</si>
  <si>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</si>
  <si>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</si>
  <si>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</si>
  <si>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</si>
  <si>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</si>
  <si>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</si>
  <si>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</si>
  <si>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</si>
  <si>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</si>
  <si>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</si>
  <si>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</si>
  <si>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</si>
  <si>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</si>
  <si>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</si>
  <si>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</si>
  <si>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</si>
  <si>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</si>
  <si>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</si>
  <si>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</si>
  <si>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</si>
  <si>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</si>
  <si>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</si>
  <si>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</si>
  <si>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</si>
  <si>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</si>
  <si>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</si>
  <si>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</si>
  <si>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</si>
  <si>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</si>
  <si>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</si>
  <si>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</si>
  <si>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</si>
  <si>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</si>
  <si>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</si>
  <si>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</si>
  <si>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</si>
  <si>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</si>
  <si>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</si>
  <si>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</si>
  <si>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</si>
  <si>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</si>
  <si>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</si>
  <si>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</si>
  <si>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</si>
  <si>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</si>
  <si>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</si>
  <si>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</si>
  <si>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</si>
  <si>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</si>
  <si>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</si>
  <si>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</si>
  <si>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</si>
  <si>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</si>
  <si>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</si>
  <si>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</si>
  <si>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</si>
  <si>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</si>
  <si>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</si>
  <si>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</si>
  <si>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</si>
  <si>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</si>
  <si>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</si>
  <si>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</si>
  <si>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</si>
  <si>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</si>
  <si>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</si>
  <si>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</si>
  <si>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</si>
  <si>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</si>
  <si>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</si>
  <si>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</si>
  <si>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</si>
  <si>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</si>
  <si>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</si>
  <si>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</si>
  <si>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</si>
  <si>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</si>
  <si>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</si>
  <si>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</si>
  <si>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</si>
  <si>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</si>
  <si>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</si>
  <si>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</si>
  <si>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</si>
  <si>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</si>
  <si>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</si>
  <si>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</si>
  <si>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</si>
  <si>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</si>
  <si>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</si>
  <si>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</si>
  <si>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</si>
  <si>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</si>
  <si>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</si>
  <si>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</si>
  <si>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</si>
  <si>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</si>
  <si>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</si>
  <si>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</si>
  <si>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</si>
  <si>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</si>
  <si>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</si>
  <si>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</si>
  <si>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</si>
  <si>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</si>
  <si>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</si>
  <si>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</si>
  <si>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</si>
  <si>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</si>
  <si>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</si>
  <si>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</si>
  <si>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</si>
  <si>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</si>
  <si>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</si>
  <si>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</si>
  <si>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</si>
  <si>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</si>
  <si>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</si>
  <si>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</si>
  <si>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</si>
  <si>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</si>
  <si>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</si>
  <si>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</si>
  <si>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</si>
  <si>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</si>
  <si>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</si>
  <si>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</si>
  <si>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</si>
  <si>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</si>
  <si>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</si>
  <si>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</si>
  <si>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</si>
  <si>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</si>
  <si>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</si>
  <si>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</si>
  <si>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</si>
  <si>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</si>
  <si>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</si>
  <si>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</si>
  <si>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</si>
  <si>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</si>
  <si>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</si>
  <si>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</si>
  <si>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</si>
  <si>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</si>
  <si>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</si>
  <si>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</si>
  <si>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</si>
  <si>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</si>
  <si>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</si>
  <si>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</si>
  <si>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</si>
  <si>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</si>
  <si>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</si>
  <si>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</si>
  <si>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</si>
  <si>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</si>
  <si>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</si>
  <si>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</si>
  <si>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</si>
  <si>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</si>
  <si>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</si>
  <si>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</si>
  <si>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</si>
  <si>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</si>
  <si>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</si>
  <si>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</si>
  <si>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</si>
  <si>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</si>
  <si>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</si>
  <si>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</si>
  <si>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</si>
  <si>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</si>
  <si>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</si>
  <si>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</si>
  <si>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</si>
  <si>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</si>
  <si>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</si>
  <si>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</si>
  <si>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</si>
  <si>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</si>
  <si>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</si>
  <si>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</si>
  <si>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</si>
  <si>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</si>
  <si>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</si>
  <si>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</si>
  <si>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</si>
  <si>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</si>
  <si>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</si>
  <si>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</si>
  <si>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</si>
  <si>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</si>
  <si>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</si>
  <si>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</si>
  <si>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</si>
  <si>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</si>
  <si>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</si>
  <si>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</si>
  <si>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</si>
  <si>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</si>
  <si>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</si>
  <si>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</si>
  <si>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</si>
  <si>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</si>
  <si>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</si>
  <si>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</si>
  <si>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</si>
  <si>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</si>
  <si>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</si>
  <si>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</si>
  <si>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</si>
  <si>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</si>
  <si>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</si>
  <si>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</si>
  <si>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</si>
  <si>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</si>
  <si>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</si>
  <si>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</si>
  <si>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</si>
  <si>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</si>
  <si>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</si>
  <si>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</si>
  <si>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</si>
  <si>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</si>
  <si>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</si>
  <si>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</si>
  <si>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</si>
  <si>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</si>
  <si>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</si>
  <si>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</si>
  <si>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</si>
  <si>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</si>
  <si>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</si>
  <si>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</si>
  <si>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</si>
  <si>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</si>
  <si>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</si>
  <si>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</si>
  <si>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</si>
  <si>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</si>
  <si>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</si>
  <si>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</si>
  <si>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</si>
  <si>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</si>
  <si>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</si>
  <si>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</si>
  <si>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</si>
  <si>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</si>
  <si>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</si>
  <si>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</si>
  <si>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</si>
  <si>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</si>
  <si>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</si>
  <si>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</si>
  <si>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</si>
  <si>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</si>
  <si>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</si>
  <si>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</si>
  <si>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</si>
  <si>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</si>
  <si>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</si>
  <si>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</si>
  <si>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</si>
  <si>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</si>
  <si>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</si>
  <si>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</si>
  <si>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</si>
  <si>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</si>
  <si>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</si>
  <si>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</si>
  <si>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</si>
  <si>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</si>
  <si>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</si>
  <si>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</si>
  <si>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</si>
  <si>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</si>
  <si>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</si>
  <si>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</si>
  <si>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</si>
  <si>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</si>
  <si>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</si>
  <si>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</si>
  <si>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</si>
  <si>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</si>
  <si>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</si>
  <si>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</si>
  <si>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</si>
  <si>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</si>
  <si>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</si>
  <si>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</si>
  <si>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</si>
  <si>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</si>
  <si>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</si>
  <si>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</si>
  <si>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</si>
  <si>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</si>
  <si>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</si>
  <si>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</si>
  <si>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</si>
  <si>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</si>
  <si>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</si>
  <si>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</si>
  <si>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</si>
  <si>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</si>
  <si>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</si>
  <si>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</si>
  <si>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</si>
  <si>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</si>
  <si>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</si>
  <si>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</si>
  <si>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</si>
  <si>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</si>
  <si>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</si>
  <si>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</si>
  <si>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</si>
  <si>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</si>
  <si>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</si>
  <si>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</si>
  <si>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</si>
  <si>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</si>
  <si>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</si>
  <si>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</si>
  <si>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</si>
  <si>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</si>
  <si>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</si>
  <si>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</si>
  <si>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</si>
  <si>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</si>
  <si>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</si>
  <si>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</si>
  <si>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</si>
  <si>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</si>
  <si>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</si>
  <si>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</si>
  <si>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</si>
  <si>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</si>
  <si>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</si>
  <si>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</si>
  <si>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</si>
  <si>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</si>
  <si>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</si>
  <si>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</si>
  <si>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</si>
  <si>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</si>
  <si>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</si>
  <si>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</si>
  <si>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</si>
  <si>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</si>
  <si>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</si>
  <si>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</si>
  <si>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</si>
  <si>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</si>
  <si>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</si>
  <si>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</si>
  <si>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</si>
  <si>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</si>
  <si>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</si>
  <si>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</si>
  <si>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</si>
  <si>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</si>
  <si>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</si>
  <si>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</si>
  <si>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</si>
  <si>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</si>
  <si>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</si>
  <si>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</si>
  <si>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</si>
  <si>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</si>
  <si>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</si>
  <si>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</si>
  <si>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</si>
  <si>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</si>
  <si>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</si>
  <si>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</si>
  <si>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</si>
  <si>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</si>
  <si>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</si>
  <si>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</si>
  <si>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</si>
  <si>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</si>
  <si>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</si>
  <si>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</si>
  <si>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</si>
  <si>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</si>
  <si>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</si>
  <si>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</si>
  <si>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</si>
  <si>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</si>
  <si>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</si>
  <si>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</si>
  <si>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</si>
  <si>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</si>
  <si>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</si>
  <si>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</si>
  <si>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</si>
  <si>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</si>
  <si>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</si>
  <si>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</si>
  <si>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</si>
  <si>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</si>
  <si>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</si>
  <si>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</si>
  <si>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</si>
  <si>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</si>
  <si>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</si>
  <si>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</si>
  <si>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</si>
  <si>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</si>
  <si>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</si>
  <si>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</si>
  <si>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</si>
  <si>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</si>
  <si>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</si>
  <si>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</si>
  <si>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</si>
  <si>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</si>
  <si>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</si>
  <si>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</si>
  <si>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</si>
  <si>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</si>
  <si>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</si>
  <si>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</si>
  <si>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</si>
  <si>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</si>
  <si>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</si>
  <si>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</si>
  <si>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</si>
  <si>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</si>
  <si>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</si>
  <si>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</si>
  <si>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</si>
  <si>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</si>
  <si>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</si>
  <si>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</si>
  <si>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</si>
  <si>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</si>
  <si>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</si>
  <si>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</si>
  <si>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</si>
  <si>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</si>
  <si>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</si>
  <si>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</si>
  <si>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</si>
  <si>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</si>
  <si>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</si>
  <si>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</si>
  <si>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</si>
  <si>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</si>
  <si>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</si>
  <si>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</si>
  <si>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</si>
  <si>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</si>
  <si>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</si>
  <si>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</si>
  <si>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</si>
  <si>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</si>
  <si>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</si>
  <si>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</si>
  <si>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</si>
  <si>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</si>
  <si>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</si>
  <si>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</si>
  <si>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</si>
  <si>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</si>
  <si>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</si>
  <si>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</si>
  <si>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</si>
  <si>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</si>
  <si>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</si>
  <si>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</si>
  <si>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</si>
  <si>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</si>
  <si>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</si>
  <si>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</si>
  <si>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</si>
  <si>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</si>
  <si>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</si>
  <si>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</si>
  <si>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</si>
  <si>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</si>
  <si>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</si>
  <si>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</si>
  <si>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</si>
  <si>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</si>
  <si>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</si>
  <si>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</si>
  <si>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</si>
  <si>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</si>
  <si>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</si>
  <si>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</si>
  <si>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</si>
  <si>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</si>
  <si>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</si>
  <si>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</si>
  <si>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</si>
  <si>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</si>
  <si>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</si>
  <si>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</si>
  <si>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</si>
  <si>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</si>
  <si>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</si>
  <si>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</si>
  <si>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</si>
  <si>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</si>
  <si>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</si>
  <si>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</si>
  <si>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</si>
  <si>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</si>
  <si>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</si>
  <si>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</si>
  <si>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</si>
  <si>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</si>
  <si>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</si>
  <si>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</si>
  <si>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</si>
  <si>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</si>
  <si>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</si>
  <si>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</si>
  <si>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</si>
  <si>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</si>
  <si>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</si>
  <si>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</si>
  <si>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</si>
  <si>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</si>
  <si>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</si>
  <si>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</si>
  <si>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</si>
  <si>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</si>
  <si>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</si>
  <si>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</si>
  <si>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</si>
  <si>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</si>
  <si>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</si>
  <si>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</si>
  <si>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</si>
  <si>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</si>
  <si>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</si>
  <si>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</si>
  <si>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</si>
  <si>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</si>
  <si>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</si>
  <si>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</si>
  <si>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</si>
  <si>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</si>
  <si>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</si>
  <si>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</si>
  <si>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</si>
  <si>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</si>
  <si>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</si>
  <si>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</si>
  <si>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</si>
  <si>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</si>
  <si>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</si>
  <si>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</si>
  <si>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</si>
  <si>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</si>
  <si>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</si>
  <si>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</si>
  <si>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</si>
  <si>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</si>
  <si>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</si>
  <si>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</si>
  <si>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</si>
  <si>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</si>
  <si>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</si>
  <si>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</si>
  <si>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</si>
  <si>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</si>
  <si>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</si>
  <si>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</si>
  <si>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</si>
  <si>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</si>
  <si>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</si>
  <si>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</si>
  <si>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</si>
  <si>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</si>
  <si>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</si>
  <si>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</si>
  <si>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</si>
  <si>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</si>
  <si>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</si>
  <si>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</si>
  <si>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</si>
  <si>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</si>
  <si>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</si>
  <si>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</si>
  <si>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</si>
  <si>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</si>
  <si>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</si>
  <si>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</si>
  <si>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</si>
  <si>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</si>
  <si>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</si>
  <si>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</si>
  <si>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</si>
  <si>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</si>
  <si>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</si>
  <si>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</si>
  <si>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</si>
  <si>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</si>
  <si>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</si>
  <si>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</si>
  <si>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</si>
  <si>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</si>
  <si>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</si>
  <si>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</si>
  <si>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</si>
  <si>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</si>
  <si>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</si>
  <si>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</si>
  <si>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</si>
  <si>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</si>
  <si>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</si>
  <si>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</si>
  <si>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</si>
  <si>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</si>
  <si>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</si>
  <si>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</si>
  <si>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</si>
  <si>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</si>
  <si>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</si>
  <si>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</si>
  <si>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</si>
  <si>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</si>
  <si>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</si>
  <si>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</si>
  <si>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</si>
  <si>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</si>
  <si>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</si>
  <si>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</si>
  <si>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</si>
  <si>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</si>
  <si>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</si>
  <si>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</si>
  <si>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</si>
  <si>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</si>
  <si>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</si>
  <si>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</si>
  <si>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</si>
  <si>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</si>
  <si>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</si>
  <si>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</si>
  <si>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</si>
  <si>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</si>
  <si>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</si>
  <si>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</si>
  <si>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</si>
  <si>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</si>
  <si>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</si>
  <si>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</si>
  <si>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</si>
  <si>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</si>
  <si>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</si>
  <si>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</si>
  <si>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</si>
  <si>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</si>
  <si>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</si>
  <si>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</si>
  <si>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</si>
  <si>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</si>
  <si>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</si>
  <si>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</si>
  <si>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</si>
  <si>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</si>
  <si>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</si>
  <si>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</si>
  <si>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</si>
  <si>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</si>
  <si>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</si>
  <si>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</si>
  <si>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</si>
  <si>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</si>
  <si>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</si>
  <si>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</si>
  <si>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</si>
  <si>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</si>
  <si>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</si>
  <si>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</si>
  <si>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</si>
  <si>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</si>
  <si>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</si>
  <si>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</si>
  <si>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</si>
  <si>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</si>
  <si>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</si>
  <si>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</si>
  <si>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</si>
  <si>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</si>
  <si>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</si>
  <si>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</si>
  <si>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</si>
  <si>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</si>
  <si>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</si>
  <si>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</si>
  <si>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</si>
  <si>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</si>
  <si>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</si>
  <si>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</si>
  <si>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</si>
  <si>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</si>
  <si>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</si>
  <si>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</si>
  <si>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</si>
  <si>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</si>
  <si>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</si>
  <si>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</si>
  <si>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</si>
  <si>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</si>
  <si>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</si>
  <si>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</si>
  <si>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</si>
  <si>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</si>
  <si>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</si>
  <si>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</si>
  <si>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</si>
  <si>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</si>
  <si>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</si>
  <si>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</si>
  <si>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</si>
  <si>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</si>
  <si>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</si>
  <si>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</si>
  <si>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</si>
  <si>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</si>
  <si>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</si>
  <si>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</si>
  <si>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</si>
  <si>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</si>
  <si>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</si>
  <si>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</si>
  <si>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</si>
  <si>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</si>
  <si>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</si>
  <si>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</si>
  <si>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</si>
  <si>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</si>
  <si>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</si>
  <si>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</si>
  <si>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</si>
  <si>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</si>
  <si>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</si>
  <si>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</si>
  <si>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</si>
  <si>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</si>
  <si>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</si>
  <si>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</si>
  <si>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</si>
  <si>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</si>
  <si>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</si>
  <si>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</si>
  <si>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</si>
  <si>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</si>
  <si>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</si>
  <si>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</si>
  <si>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</si>
  <si>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</si>
  <si>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</si>
  <si>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</si>
  <si>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</si>
  <si>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</si>
  <si>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</si>
  <si>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</si>
  <si>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</si>
  <si>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</si>
  <si>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</si>
  <si>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</si>
  <si>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</si>
  <si>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</si>
  <si>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</si>
  <si>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</si>
  <si>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</si>
  <si>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</si>
  <si>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</si>
  <si>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</si>
  <si>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</si>
  <si>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</si>
  <si>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</si>
  <si>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</si>
  <si>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</si>
  <si>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</si>
  <si>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</si>
  <si>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</si>
  <si>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</si>
  <si>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</si>
  <si>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</si>
  <si>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</si>
  <si>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</si>
  <si>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</si>
  <si>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</si>
  <si>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</si>
  <si>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</si>
  <si>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</si>
  <si>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</si>
  <si>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</si>
  <si>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</si>
  <si>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</si>
  <si>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</si>
  <si>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</si>
  <si>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</si>
  <si>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</si>
  <si>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</si>
  <si>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</si>
  <si>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</si>
  <si>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</si>
  <si>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</si>
  <si>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</si>
  <si>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</si>
  <si>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</si>
  <si>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</si>
  <si>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</si>
  <si>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</si>
  <si>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</si>
  <si>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</si>
  <si>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</si>
  <si>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</si>
  <si>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</si>
  <si>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</si>
  <si>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</si>
  <si>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</si>
  <si>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</si>
  <si>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</si>
  <si>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</si>
  <si>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</si>
  <si>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</si>
  <si>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</si>
  <si>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</si>
  <si>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</si>
  <si>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</si>
  <si>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</si>
  <si>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</si>
  <si>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</si>
  <si>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</si>
  <si>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</si>
  <si>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</si>
  <si>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</si>
  <si>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</si>
  <si>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</si>
  <si>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</si>
  <si>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</si>
  <si>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</si>
  <si>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</si>
  <si>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</si>
  <si>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</si>
  <si>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</si>
  <si>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</si>
  <si>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</si>
  <si>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</si>
  <si>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</si>
  <si>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</si>
  <si>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</si>
  <si>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</si>
  <si>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</si>
  <si>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</si>
  <si>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</si>
  <si>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</si>
  <si>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</si>
  <si>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</si>
  <si>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</si>
  <si>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</si>
  <si>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</si>
  <si>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</si>
  <si>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</si>
  <si>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</si>
  <si>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</si>
  <si>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</si>
  <si>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</si>
  <si>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</si>
  <si>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</si>
  <si>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</si>
  <si>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</si>
  <si>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</si>
  <si>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</si>
  <si>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</si>
  <si>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</si>
  <si>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</si>
  <si>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</si>
  <si>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</si>
  <si>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</si>
  <si>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</si>
  <si>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</si>
  <si>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</si>
  <si>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</si>
  <si>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</si>
  <si>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</si>
  <si>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</si>
  <si>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</si>
  <si>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</si>
  <si>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</si>
  <si>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</si>
  <si>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</si>
  <si>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</si>
  <si>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</si>
  <si>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</si>
  <si>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</si>
  <si>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</si>
  <si>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</si>
  <si>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</si>
  <si>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</si>
  <si>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</si>
  <si>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</si>
  <si>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</si>
  <si>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</si>
  <si>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</si>
  <si>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</si>
  <si>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</si>
  <si>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</si>
  <si>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</si>
  <si>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</si>
  <si>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</si>
  <si>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</si>
  <si>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</si>
  <si>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</si>
  <si>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</si>
  <si>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</si>
  <si>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</si>
  <si>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</si>
  <si>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</si>
  <si>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</si>
  <si>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</si>
  <si>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</si>
  <si>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</si>
  <si>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</si>
  <si>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</si>
  <si>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</si>
  <si>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</si>
  <si>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</si>
  <si>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</si>
  <si>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</si>
  <si>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</si>
  <si>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</si>
  <si>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</si>
  <si>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</si>
  <si>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</si>
  <si>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</si>
  <si>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</si>
  <si>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</si>
  <si>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</si>
  <si>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</si>
  <si>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</si>
  <si>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</si>
  <si>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</si>
  <si>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</si>
  <si>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</si>
  <si>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</si>
  <si>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</si>
  <si>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</si>
  <si>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</si>
  <si>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</si>
  <si>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</si>
  <si>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</si>
  <si>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</si>
  <si>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</si>
  <si>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</si>
  <si>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</si>
  <si>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</si>
  <si>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</si>
  <si>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</si>
  <si>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</si>
  <si>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</si>
  <si>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</si>
  <si>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</si>
  <si>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</si>
  <si>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</si>
  <si>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</si>
  <si>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</si>
  <si>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</si>
  <si>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</si>
  <si>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</si>
  <si>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</si>
  <si>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</si>
  <si>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</si>
  <si>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</si>
  <si>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</si>
  <si>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</si>
  <si>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</si>
  <si>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</si>
  <si>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</si>
  <si>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</si>
  <si>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</si>
  <si>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</si>
  <si>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</si>
  <si>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</si>
  <si>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</si>
  <si>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</si>
  <si>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</si>
  <si>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</si>
  <si>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</si>
  <si>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</si>
  <si>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</si>
  <si>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</si>
  <si>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</si>
  <si>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</si>
  <si>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</si>
  <si>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</si>
  <si>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</si>
  <si>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</si>
  <si>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</si>
  <si>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</si>
  <si>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</si>
  <si>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</si>
  <si>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</si>
  <si>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</si>
  <si>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</si>
  <si>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</si>
  <si>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</si>
  <si>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</si>
  <si>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</si>
  <si>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</si>
  <si>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</si>
  <si>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</si>
  <si>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</si>
  <si>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</si>
  <si>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</si>
  <si>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</si>
  <si>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</si>
  <si>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</si>
  <si>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</si>
  <si>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</si>
  <si>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</si>
  <si>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</si>
  <si>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</si>
  <si>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</si>
  <si>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</si>
  <si>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</si>
  <si>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</si>
  <si>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</si>
  <si>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</si>
  <si>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</si>
  <si>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</si>
  <si>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</si>
  <si>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</si>
  <si>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</si>
  <si>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</si>
  <si>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</si>
  <si>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</si>
  <si>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</si>
  <si>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</si>
  <si>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</si>
  <si>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</si>
  <si>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</si>
  <si>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</si>
  <si>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</si>
  <si>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</si>
  <si>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</si>
  <si>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</si>
  <si>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</si>
  <si>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</si>
  <si>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</si>
  <si>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</si>
  <si>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</si>
  <si>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</si>
  <si>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</si>
  <si>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</si>
  <si>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</si>
  <si>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</si>
  <si>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</si>
  <si>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</si>
  <si>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</si>
  <si>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</si>
  <si>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</si>
  <si>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</si>
  <si>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</si>
  <si>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</si>
  <si>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</si>
  <si>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</si>
  <si>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</si>
  <si>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</si>
  <si>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</si>
  <si>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</si>
  <si>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</si>
  <si>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</si>
  <si>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</si>
  <si>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</si>
  <si>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</si>
  <si>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</si>
  <si>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</si>
  <si>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</si>
  <si>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</si>
  <si>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</si>
  <si>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</si>
  <si>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</si>
  <si>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</si>
  <si>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</si>
  <si>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</si>
  <si>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</si>
  <si>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</si>
  <si>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</si>
  <si>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</si>
  <si>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</si>
  <si>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</si>
  <si>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</si>
  <si>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</si>
  <si>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</si>
  <si>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</si>
  <si>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</si>
  <si>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</si>
  <si>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</si>
  <si>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</si>
  <si>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</si>
  <si>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</si>
  <si>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</si>
  <si>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</si>
  <si>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</si>
  <si>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</si>
  <si>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</si>
  <si>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</si>
  <si>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</si>
  <si>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</si>
  <si>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</si>
  <si>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</si>
  <si>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</si>
  <si>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</si>
  <si>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</si>
  <si>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</si>
  <si>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</si>
  <si>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</si>
  <si>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</si>
  <si>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</si>
  <si>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</si>
  <si>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</si>
  <si>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</si>
  <si>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</si>
  <si>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</si>
  <si>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</si>
  <si>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</si>
  <si>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</si>
  <si>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</si>
  <si>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</si>
  <si>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</si>
  <si>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</si>
  <si>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</si>
  <si>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</si>
  <si>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</si>
  <si>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</si>
  <si>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</si>
  <si>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</si>
  <si>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</si>
  <si>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</si>
  <si>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</si>
  <si>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</si>
  <si>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</si>
  <si>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</si>
  <si>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</si>
  <si>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</si>
  <si>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</si>
  <si>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</si>
  <si>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</si>
  <si>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</si>
  <si>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</si>
  <si>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</si>
  <si>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</si>
  <si>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</si>
  <si>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</si>
  <si>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</si>
  <si>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</si>
  <si>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</si>
  <si>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</si>
  <si>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</si>
  <si>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</si>
  <si>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</si>
  <si>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</si>
  <si>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</si>
  <si>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</si>
  <si>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</si>
  <si>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</si>
  <si>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</si>
  <si>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</si>
  <si>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</si>
  <si>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</si>
  <si>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</si>
  <si>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</si>
  <si>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</si>
  <si>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</si>
  <si>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</si>
  <si>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</si>
  <si>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</si>
  <si>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</si>
  <si>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</si>
  <si>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</si>
  <si>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</si>
  <si>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</si>
  <si>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</si>
  <si>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</si>
  <si>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</si>
  <si>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</si>
  <si>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</si>
  <si>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</si>
  <si>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</si>
  <si>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</si>
  <si>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</si>
  <si>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</si>
  <si>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</si>
  <si>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</si>
  <si>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</si>
  <si>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</si>
  <si>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</si>
  <si>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</si>
  <si>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</si>
  <si>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</si>
  <si>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</si>
  <si>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</si>
  <si>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</si>
  <si>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</si>
  <si>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</si>
  <si>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</si>
  <si>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</si>
  <si>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</si>
  <si>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</si>
  <si>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</si>
  <si>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</si>
  <si>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</si>
  <si>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</si>
  <si>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</si>
  <si>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</si>
  <si>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</si>
  <si>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</si>
  <si>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</si>
  <si>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</si>
  <si>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</si>
  <si>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</si>
  <si>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</si>
  <si>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</si>
  <si>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</si>
  <si>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</si>
  <si>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</si>
  <si>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</si>
  <si>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</si>
  <si>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</si>
  <si>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</si>
  <si>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</si>
  <si>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</si>
  <si>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</si>
  <si>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</si>
  <si>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</si>
  <si>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</si>
  <si>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</si>
  <si>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</si>
  <si>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</si>
  <si>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</si>
  <si>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</si>
  <si>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</si>
  <si>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</si>
  <si>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</si>
  <si>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</si>
  <si>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</si>
  <si>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</si>
  <si>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</si>
  <si>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</si>
  <si>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</si>
  <si>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</si>
  <si>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</si>
  <si>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</si>
  <si>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</si>
  <si>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</si>
  <si>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</si>
  <si>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</si>
  <si>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</si>
  <si>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</si>
  <si>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</si>
  <si>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</si>
  <si>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</si>
  <si>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</si>
  <si>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</si>
  <si>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</si>
  <si>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</si>
  <si>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</si>
  <si>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</si>
  <si>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</si>
  <si>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</si>
  <si>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</si>
  <si>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</si>
  <si>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</si>
  <si>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</si>
  <si>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</si>
  <si>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</si>
  <si>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</si>
  <si>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</si>
  <si>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</si>
  <si>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</si>
  <si>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</si>
  <si>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</si>
  <si>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</si>
  <si>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</si>
  <si>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</si>
  <si>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</si>
  <si>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</si>
  <si>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</si>
  <si>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</si>
  <si>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</si>
  <si>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</si>
  <si>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</si>
  <si>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</si>
  <si>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</si>
  <si>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</si>
  <si>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</si>
  <si>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</si>
  <si>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</si>
  <si>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</si>
  <si>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</si>
  <si>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</si>
  <si>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</si>
  <si>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</si>
  <si>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</si>
  <si>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</si>
  <si>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</si>
  <si>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</si>
  <si>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</si>
  <si>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</si>
  <si>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</si>
  <si>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</si>
  <si>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</si>
  <si>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</si>
  <si>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</si>
  <si>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</si>
  <si>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</si>
  <si>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</si>
  <si>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</si>
  <si>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</si>
  <si>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</si>
  <si>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</si>
  <si>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</si>
  <si>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</si>
  <si>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</si>
  <si>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</si>
  <si>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</si>
  <si>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</si>
  <si>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</si>
  <si>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</si>
  <si>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</si>
  <si>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</si>
  <si>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</si>
  <si>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</si>
  <si>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</si>
  <si>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</si>
  <si>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</si>
  <si>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</si>
  <si>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</si>
  <si>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</si>
  <si>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</si>
  <si>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</si>
  <si>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</si>
  <si>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</si>
  <si>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</si>
  <si>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</si>
  <si>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</si>
  <si>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</si>
  <si>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</si>
  <si>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</si>
  <si>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</si>
  <si>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</si>
  <si>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</si>
  <si>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</si>
  <si>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</si>
  <si>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</si>
  <si>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</si>
  <si>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</si>
  <si>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</si>
  <si>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</si>
  <si>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</si>
  <si>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</si>
  <si>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</si>
  <si>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</si>
  <si>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</si>
  <si>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</si>
  <si>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</si>
  <si>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</si>
  <si>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</si>
  <si>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</si>
  <si>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</si>
  <si>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</si>
  <si>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</si>
  <si>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</si>
  <si>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</si>
  <si>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</si>
  <si>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</si>
  <si>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</si>
  <si>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</si>
  <si>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</si>
  <si>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</si>
  <si>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</si>
  <si>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</si>
  <si>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</si>
  <si>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</si>
  <si>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</si>
  <si>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</si>
  <si>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</si>
  <si>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</si>
  <si>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</si>
  <si>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</si>
  <si>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</si>
  <si>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</si>
  <si>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</si>
  <si>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</si>
  <si>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</si>
  <si>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</si>
  <si>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</si>
  <si>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</si>
  <si>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</si>
  <si>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</si>
  <si>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</si>
  <si>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</si>
  <si>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</si>
  <si>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</si>
  <si>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</si>
  <si>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</si>
  <si>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</si>
  <si>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</si>
  <si>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</si>
  <si>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</si>
  <si>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</si>
  <si>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</si>
  <si>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</si>
  <si>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</si>
  <si>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</si>
  <si>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</si>
  <si>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</si>
  <si>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</si>
  <si>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</si>
  <si>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</si>
  <si>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</si>
  <si>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</si>
  <si>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</si>
  <si>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</si>
  <si>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</si>
  <si>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</si>
  <si>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</si>
  <si>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</si>
  <si>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</si>
  <si>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</si>
  <si>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</si>
  <si>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</si>
  <si>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</si>
  <si>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</si>
  <si>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</si>
  <si>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</si>
  <si>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</si>
  <si>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</si>
  <si>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</si>
  <si>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</si>
  <si>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</si>
  <si>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</si>
  <si>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</si>
  <si>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</si>
  <si>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</si>
  <si>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</si>
  <si>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</si>
  <si>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</si>
  <si>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</si>
  <si>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</si>
  <si>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</si>
  <si>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</si>
  <si>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</si>
  <si>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</si>
  <si>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</si>
  <si>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</si>
  <si>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</si>
  <si>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</si>
  <si>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</si>
  <si>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</si>
  <si>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</si>
  <si>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</si>
  <si>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</si>
  <si>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</si>
  <si>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</si>
  <si>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</si>
  <si>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</si>
  <si>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</si>
  <si>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</si>
  <si>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</si>
  <si>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</si>
  <si>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</si>
  <si>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</si>
  <si>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</si>
  <si>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</si>
  <si>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</si>
  <si>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</si>
  <si>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</si>
  <si>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</si>
  <si>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</si>
  <si>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</si>
  <si>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</si>
  <si>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</si>
  <si>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</si>
  <si>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</si>
  <si>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</si>
  <si>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</si>
  <si>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</si>
  <si>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</si>
  <si>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</si>
  <si>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</si>
  <si>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</si>
  <si>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</si>
  <si>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</si>
  <si>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</si>
  <si>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</si>
  <si>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</si>
  <si>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</si>
  <si>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</si>
  <si>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</si>
  <si>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</si>
  <si>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</si>
  <si>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</si>
  <si>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</si>
  <si>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</si>
  <si>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</si>
  <si>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</si>
  <si>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</si>
  <si>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</si>
  <si>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</si>
  <si>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</si>
  <si>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</si>
  <si>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</si>
  <si>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</si>
  <si>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</si>
  <si>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</si>
  <si>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</si>
  <si>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</si>
  <si>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</si>
  <si>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</si>
  <si>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</si>
  <si>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</si>
  <si>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</si>
  <si>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</si>
  <si>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</si>
  <si>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</si>
  <si>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</si>
  <si>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</si>
  <si>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</si>
  <si>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</si>
  <si>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</si>
  <si>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</si>
  <si>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</si>
  <si>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</si>
  <si>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</si>
  <si>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</si>
  <si>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</si>
  <si>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</si>
  <si>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</si>
  <si>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</si>
  <si>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</si>
  <si>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</si>
  <si>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</si>
  <si>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</si>
  <si>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</si>
  <si>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</si>
  <si>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</si>
  <si>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</si>
  <si>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</si>
  <si>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</si>
  <si>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</si>
  <si>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</si>
  <si>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</si>
  <si>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</si>
  <si>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</si>
  <si>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</si>
  <si>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</si>
  <si>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</si>
  <si>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</si>
  <si>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</si>
  <si>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</si>
  <si>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</si>
  <si>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</si>
  <si>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</si>
  <si>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</si>
  <si>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</si>
  <si>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</si>
  <si>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</si>
  <si>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</si>
  <si>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</si>
  <si>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</si>
  <si>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</si>
  <si>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</si>
  <si>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</si>
  <si>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</si>
  <si>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</si>
  <si>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</si>
  <si>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</si>
  <si>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</si>
  <si>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</si>
  <si>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</si>
  <si>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</si>
  <si>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</si>
  <si>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</si>
  <si>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</si>
  <si>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</si>
  <si>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</si>
  <si>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</si>
  <si>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</si>
  <si>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</si>
  <si>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</si>
  <si>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</si>
  <si>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</si>
  <si>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</si>
  <si>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</si>
  <si>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</si>
  <si>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</si>
  <si>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</si>
  <si>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</si>
  <si>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</si>
  <si>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</si>
  <si>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</si>
  <si>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</si>
  <si>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</si>
  <si>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</si>
  <si>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</si>
  <si>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</si>
  <si>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</si>
  <si>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</si>
  <si>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</si>
  <si>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</si>
  <si>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</si>
  <si>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</si>
  <si>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</si>
  <si>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</si>
  <si>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</si>
  <si>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</si>
  <si>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</si>
  <si>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</si>
  <si>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</si>
  <si>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</si>
  <si>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</si>
  <si>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</si>
  <si>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</si>
  <si>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</si>
  <si>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</si>
  <si>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</si>
  <si>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</si>
  <si>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</si>
  <si>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</si>
  <si>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</si>
  <si>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</si>
  <si>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</si>
  <si>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</si>
  <si>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</si>
  <si>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</si>
  <si>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</si>
  <si>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</si>
  <si>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</si>
  <si>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</si>
  <si>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</si>
  <si>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</si>
  <si>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</si>
  <si>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</si>
  <si>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</si>
  <si>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</si>
  <si>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</si>
  <si>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</si>
  <si>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</si>
  <si>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</si>
  <si>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</si>
  <si>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</si>
  <si>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</si>
  <si>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</si>
  <si>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</si>
  <si>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</si>
  <si>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</si>
  <si>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</si>
  <si>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</si>
  <si>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</si>
  <si>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</si>
  <si>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</si>
  <si>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</si>
  <si>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</si>
  <si>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</si>
  <si>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</si>
  <si>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</si>
  <si>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</si>
  <si>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</si>
  <si>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</si>
  <si>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</si>
  <si>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</si>
  <si>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</si>
  <si>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</si>
  <si>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</si>
  <si>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</si>
  <si>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</si>
  <si>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</si>
  <si>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</si>
  <si>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</si>
  <si>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</si>
  <si>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</si>
  <si>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</si>
  <si>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</si>
  <si>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</si>
  <si>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</si>
  <si>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</si>
  <si>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</si>
  <si>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</si>
  <si>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</si>
  <si>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</si>
  <si>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</si>
  <si>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</si>
  <si>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</si>
  <si>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</si>
  <si>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</si>
  <si>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</si>
  <si>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</si>
  <si>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</si>
  <si>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</si>
  <si>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</si>
  <si>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</si>
  <si>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</si>
  <si>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</si>
  <si>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</si>
  <si>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</si>
  <si>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</si>
  <si>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</si>
  <si>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</si>
  <si>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</si>
  <si>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</si>
  <si>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</si>
  <si>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</si>
  <si>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</si>
  <si>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</si>
  <si>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</si>
  <si>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</si>
  <si>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</si>
  <si>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</si>
  <si>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</si>
  <si>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</si>
  <si>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</si>
  <si>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</si>
  <si>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</si>
  <si>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</si>
  <si>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</si>
  <si>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</si>
  <si>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</si>
  <si>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</si>
  <si>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</si>
  <si>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</si>
  <si>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</si>
  <si>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</si>
  <si>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</si>
  <si>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</si>
  <si>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</si>
  <si>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</si>
  <si>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</si>
  <si>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</si>
  <si>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</si>
  <si>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</si>
  <si>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</si>
  <si>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</si>
  <si>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</si>
  <si>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</si>
  <si>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</si>
  <si>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</si>
  <si>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</si>
  <si>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</si>
  <si>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</si>
  <si>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</si>
  <si>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</si>
  <si>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</si>
  <si>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</si>
  <si>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</si>
  <si>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</si>
  <si>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</si>
  <si>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</si>
  <si>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</si>
  <si>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</si>
  <si>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</si>
  <si>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</si>
  <si>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</si>
  <si>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</si>
  <si>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</si>
  <si>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</si>
  <si>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</si>
  <si>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</si>
  <si>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</si>
  <si>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</si>
  <si>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</si>
  <si>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</si>
  <si>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</si>
  <si>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</si>
  <si>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</si>
  <si>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</si>
  <si>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</si>
  <si>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</si>
  <si>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</si>
  <si>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</si>
  <si>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</si>
  <si>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</si>
  <si>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</si>
  <si>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</si>
  <si>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</si>
  <si>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</si>
  <si>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</si>
  <si>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</si>
  <si>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</si>
  <si>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</si>
  <si>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</si>
  <si>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</si>
  <si>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</si>
  <si>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</si>
  <si>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</si>
  <si>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</si>
  <si>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</si>
  <si>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</si>
  <si>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</si>
  <si>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</si>
  <si>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</si>
  <si>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</si>
  <si>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</si>
  <si>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</si>
  <si>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</si>
  <si>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</si>
  <si>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</si>
  <si>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</si>
  <si>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</si>
  <si>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</si>
  <si>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</si>
  <si>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</si>
  <si>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</si>
  <si>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</si>
  <si>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</si>
  <si>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</si>
  <si>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</si>
  <si>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</si>
  <si>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</si>
  <si>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</si>
  <si>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</si>
  <si>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</si>
  <si>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</si>
  <si>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</si>
  <si>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</si>
  <si>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</si>
  <si>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</si>
  <si>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</si>
  <si>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</si>
  <si>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</si>
  <si>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</si>
  <si>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</si>
  <si>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</si>
  <si>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</si>
  <si>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</si>
  <si>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</si>
  <si>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</si>
  <si>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</si>
  <si>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</si>
  <si>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</si>
  <si>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</si>
  <si>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</si>
  <si>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</si>
  <si>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</si>
  <si>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</si>
  <si>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</si>
  <si>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</si>
  <si>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</si>
  <si>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</si>
  <si>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</si>
  <si>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</si>
  <si>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</si>
  <si>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</si>
  <si>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</si>
  <si>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</si>
  <si>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</si>
  <si>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</si>
  <si>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</si>
  <si>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</si>
  <si>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</si>
  <si>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</si>
  <si>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</si>
  <si>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</si>
  <si>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</si>
  <si>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</si>
  <si>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</si>
  <si>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</si>
  <si>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</si>
  <si>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</si>
  <si>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</si>
  <si>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</si>
  <si>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</si>
  <si>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</si>
  <si>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</si>
  <si>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</si>
  <si>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</si>
  <si>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</si>
  <si>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</si>
  <si>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</si>
  <si>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</si>
  <si>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</si>
  <si>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</si>
  <si>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</si>
  <si>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</si>
  <si>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</si>
  <si>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</si>
  <si>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</si>
  <si>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</si>
  <si>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</si>
  <si>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</si>
  <si>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</si>
  <si>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</si>
  <si>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</si>
  <si>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</si>
  <si>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</si>
  <si>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</si>
  <si>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</si>
  <si>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</si>
  <si>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</si>
  <si>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</si>
  <si>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</si>
  <si>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</si>
  <si>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</si>
  <si>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</si>
  <si>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</si>
  <si>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</si>
  <si>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</si>
  <si>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</si>
  <si>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</si>
  <si>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</si>
  <si>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</si>
  <si>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</si>
  <si>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</si>
  <si>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</si>
  <si>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</si>
  <si>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</si>
  <si>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</si>
  <si>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</si>
  <si>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</si>
  <si>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</si>
  <si>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</si>
  <si>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</si>
  <si>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</si>
  <si>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</si>
  <si>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</si>
  <si>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</si>
  <si>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</si>
  <si>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</si>
  <si>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</si>
  <si>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</si>
  <si>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</si>
  <si>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</si>
  <si>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</si>
  <si>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</si>
  <si>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</si>
  <si>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</si>
  <si>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</si>
  <si>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</si>
  <si>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</si>
  <si>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</si>
  <si>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</si>
  <si>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</si>
  <si>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</si>
  <si>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</si>
  <si>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</si>
  <si>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</si>
  <si>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</si>
  <si>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</si>
  <si>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</si>
  <si>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</si>
  <si>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</si>
  <si>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</si>
  <si>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</si>
  <si>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</si>
  <si>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</si>
  <si>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</si>
  <si>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</si>
  <si>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</si>
  <si>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</si>
  <si>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</si>
  <si>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</si>
  <si>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</si>
  <si>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</si>
  <si>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</si>
  <si>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</si>
  <si>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</si>
  <si>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</si>
  <si>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</si>
  <si>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</si>
  <si>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</si>
  <si>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</si>
  <si>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</si>
  <si>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</si>
  <si>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</si>
  <si>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</si>
  <si>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</si>
  <si>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</si>
  <si>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</si>
  <si>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</si>
  <si>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</si>
  <si>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</si>
  <si>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</si>
  <si>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</si>
  <si>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</si>
  <si>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</si>
  <si>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</si>
  <si>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</si>
  <si>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</si>
  <si>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</si>
  <si>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</si>
  <si>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</si>
  <si>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</si>
  <si>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</si>
  <si>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</si>
  <si>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</si>
  <si>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</si>
  <si>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</si>
  <si>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</si>
  <si>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</si>
  <si>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</si>
  <si>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</si>
  <si>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</si>
  <si>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</si>
  <si>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</si>
  <si>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</si>
  <si>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</si>
  <si>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</si>
  <si>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</si>
  <si>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</si>
  <si>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</si>
  <si>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</si>
  <si>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</si>
  <si>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</si>
  <si>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</si>
  <si>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</si>
  <si>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</si>
  <si>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</si>
  <si>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</si>
  <si>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</si>
  <si>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</si>
  <si>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</si>
  <si>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</si>
  <si>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</si>
  <si>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</si>
  <si>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</si>
  <si>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</si>
  <si>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</si>
  <si>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</si>
  <si>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</si>
  <si>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</si>
  <si>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</si>
  <si>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</si>
  <si>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</si>
  <si>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</si>
  <si>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</si>
  <si>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</si>
  <si>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</si>
  <si>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</si>
  <si>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</si>
  <si>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</si>
  <si>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</si>
  <si>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</si>
  <si>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</si>
  <si>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</si>
  <si>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</si>
  <si>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</si>
  <si>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</si>
  <si>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</si>
  <si>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</si>
  <si>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</si>
  <si>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</si>
  <si>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</si>
  <si>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</si>
  <si>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</si>
  <si>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</si>
  <si>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</si>
  <si>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</si>
  <si>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</si>
  <si>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</si>
  <si>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</si>
  <si>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</si>
  <si>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</si>
  <si>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</si>
  <si>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</si>
  <si>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</si>
  <si>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</si>
  <si>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</si>
  <si>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</si>
  <si>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</si>
  <si>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</si>
  <si>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</si>
  <si>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</si>
  <si>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</si>
  <si>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</si>
  <si>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</si>
  <si>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</si>
  <si>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</si>
  <si>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</si>
  <si>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</si>
  <si>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</si>
  <si>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</si>
  <si>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</si>
  <si>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</si>
  <si>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</si>
  <si>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</si>
  <si>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</si>
  <si>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</si>
  <si>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</si>
  <si>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</si>
  <si>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</si>
  <si>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</si>
  <si>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</si>
  <si>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</si>
  <si>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</si>
  <si>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</si>
  <si>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</si>
  <si>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</si>
  <si>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</si>
  <si>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</si>
  <si>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</si>
  <si>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</si>
  <si>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</si>
  <si>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</si>
  <si>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</si>
  <si>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</si>
  <si>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</si>
  <si>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</si>
  <si>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</si>
  <si>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</si>
  <si>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</si>
  <si>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</si>
  <si>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</si>
  <si>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</si>
  <si>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</si>
  <si>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</si>
  <si>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</si>
  <si>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</si>
  <si>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</si>
  <si>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</si>
  <si>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</si>
  <si>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</si>
  <si>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</si>
  <si>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</si>
  <si>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</si>
  <si>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</si>
  <si>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</si>
  <si>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</si>
  <si>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</si>
  <si>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</si>
  <si>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</si>
  <si>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</si>
  <si>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</si>
  <si>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</si>
  <si>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</si>
  <si>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</si>
  <si>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</si>
  <si>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</si>
  <si>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</si>
  <si>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</si>
  <si>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</si>
  <si>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</si>
  <si>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</si>
  <si>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</si>
  <si>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</si>
  <si>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</si>
  <si>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</si>
  <si>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</si>
  <si>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</si>
  <si>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</si>
  <si>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</si>
  <si>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</si>
  <si>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</si>
  <si>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</si>
  <si>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</si>
  <si>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</si>
  <si>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</si>
  <si>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</si>
  <si>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</si>
  <si>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</si>
  <si>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</si>
  <si>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</si>
  <si>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</si>
  <si>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</si>
  <si>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</si>
  <si>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</si>
  <si>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</si>
  <si>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</si>
  <si>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</si>
  <si>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</si>
  <si>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</si>
  <si>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</si>
  <si>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</si>
  <si>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</si>
  <si>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</si>
  <si>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</si>
  <si>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</si>
  <si>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</si>
  <si>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</si>
  <si>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</si>
  <si>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</si>
  <si>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</si>
  <si>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</si>
  <si>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</si>
  <si>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</si>
  <si>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</si>
  <si>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</si>
  <si>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</si>
  <si>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</si>
  <si>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</si>
  <si>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</si>
  <si>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</si>
  <si>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</si>
  <si>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</si>
  <si>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</si>
  <si>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</si>
  <si>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</si>
  <si>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</si>
  <si>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</si>
  <si>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</si>
  <si>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</si>
  <si>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</si>
  <si>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</si>
  <si>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</si>
  <si>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</si>
  <si>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</si>
  <si>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</si>
  <si>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</si>
  <si>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</si>
  <si>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</si>
  <si>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</si>
  <si>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</si>
  <si>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</si>
  <si>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</si>
  <si>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</si>
  <si>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</si>
  <si>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</si>
  <si>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</si>
  <si>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</si>
  <si>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</si>
  <si>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</si>
  <si>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</si>
  <si>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</si>
  <si>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</si>
  <si>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</si>
  <si>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</si>
  <si>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</si>
  <si>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</si>
  <si>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</si>
  <si>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</si>
  <si>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</si>
  <si>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</si>
  <si>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</si>
  <si>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</si>
  <si>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</si>
  <si>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</si>
  <si>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</si>
  <si>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</si>
  <si>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</si>
  <si>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</si>
  <si>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</si>
  <si>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</si>
  <si>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</si>
  <si>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</si>
  <si>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</si>
  <si>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</si>
  <si>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</si>
  <si>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</si>
  <si>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</si>
  <si>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</si>
  <si>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</si>
  <si>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</si>
  <si>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</si>
  <si>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</si>
  <si>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</si>
  <si>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</si>
  <si>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</si>
  <si>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</si>
  <si>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</si>
  <si>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</si>
  <si>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</si>
  <si>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</si>
  <si>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</si>
  <si>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</si>
  <si>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</si>
  <si>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</si>
  <si>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</si>
  <si>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</si>
  <si>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</si>
  <si>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</si>
  <si>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</si>
  <si>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</si>
  <si>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</si>
  <si>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</si>
  <si>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</si>
  <si>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</si>
  <si>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</si>
  <si>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</si>
  <si>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</si>
  <si>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</si>
  <si>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</si>
  <si>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</si>
  <si>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</si>
  <si>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</si>
  <si>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</si>
  <si>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</si>
  <si>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</si>
  <si>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</si>
  <si>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</si>
  <si>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</si>
  <si>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</si>
  <si>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</si>
  <si>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</si>
  <si>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</si>
  <si>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</si>
  <si>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</si>
  <si>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</si>
  <si>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</si>
  <si>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</si>
  <si>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</si>
  <si>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</si>
  <si>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</si>
  <si>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</si>
  <si>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</si>
  <si>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</si>
  <si>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</si>
  <si>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</si>
  <si>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</si>
  <si>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</si>
  <si>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</si>
  <si>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</si>
  <si>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</si>
  <si>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</si>
  <si>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</si>
  <si>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</si>
  <si>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</si>
  <si>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</si>
  <si>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</si>
  <si>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</si>
  <si>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</si>
  <si>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</si>
  <si>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</si>
  <si>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</si>
  <si>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</si>
  <si>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</si>
  <si>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</si>
  <si>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</si>
  <si>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</si>
  <si>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</si>
  <si>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</si>
  <si>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</si>
  <si>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</si>
  <si>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</si>
  <si>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</si>
  <si>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</si>
  <si>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</si>
  <si>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</si>
  <si>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</si>
  <si>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</si>
  <si>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</si>
  <si>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</si>
  <si>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</si>
  <si>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</si>
  <si>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</si>
  <si>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</si>
  <si>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</si>
  <si>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</si>
  <si>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</si>
  <si>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</si>
  <si>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</si>
  <si>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</si>
  <si>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</si>
  <si>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</si>
  <si>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</si>
  <si>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</si>
  <si>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</si>
  <si>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</si>
  <si>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</si>
  <si>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</si>
  <si>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</si>
  <si>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</si>
  <si>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</si>
  <si>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</si>
  <si>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</si>
  <si>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</si>
  <si>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</si>
  <si>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</si>
  <si>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</si>
  <si>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</si>
  <si>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</si>
  <si>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</si>
  <si>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</si>
  <si>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</si>
  <si>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</si>
  <si>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</si>
  <si>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</si>
  <si>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</si>
  <si>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</si>
  <si>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</si>
  <si>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</si>
  <si>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</si>
  <si>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</si>
  <si>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</si>
  <si>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</si>
  <si>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</si>
  <si>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</si>
  <si>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</si>
  <si>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</si>
  <si>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</si>
  <si>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</si>
  <si>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</si>
  <si>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</si>
  <si>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</si>
  <si>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</si>
  <si>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</si>
  <si>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</si>
  <si>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</si>
  <si>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</si>
  <si>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</si>
  <si>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</si>
  <si>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</si>
  <si>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</si>
  <si>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</si>
  <si>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</si>
  <si>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</si>
  <si>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</si>
  <si>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</si>
  <si>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</si>
  <si>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</si>
  <si>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</si>
  <si>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</si>
  <si>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</si>
  <si>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</si>
  <si>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</si>
  <si>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</si>
  <si>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</si>
  <si>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</si>
  <si>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</si>
  <si>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</si>
  <si>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</si>
  <si>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</si>
  <si>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</si>
  <si>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</si>
  <si>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</si>
  <si>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</si>
  <si>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</si>
  <si>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</si>
  <si>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</si>
  <si>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</si>
  <si>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</si>
  <si>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</si>
  <si>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</si>
  <si>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</si>
  <si>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</si>
  <si>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</si>
  <si>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</si>
  <si>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</si>
  <si>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</si>
  <si>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</si>
  <si>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</si>
  <si>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</si>
  <si>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</si>
  <si>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</si>
  <si>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</si>
  <si>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</si>
  <si>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</si>
  <si>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</si>
  <si>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</si>
  <si>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</si>
  <si>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</si>
  <si>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</si>
  <si>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</si>
  <si>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</si>
  <si>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</si>
  <si>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</si>
  <si>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</si>
  <si>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</si>
  <si>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</si>
  <si>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</si>
  <si>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</si>
  <si>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</si>
  <si>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</si>
  <si>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</si>
  <si>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</si>
  <si>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</si>
  <si>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</si>
  <si>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</si>
  <si>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</si>
  <si>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</si>
  <si>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</si>
  <si>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</si>
  <si>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</si>
  <si>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</si>
  <si>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</si>
  <si>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</si>
  <si>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</si>
  <si>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</si>
  <si>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</si>
  <si>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</si>
  <si>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</si>
  <si>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</si>
  <si>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</si>
  <si>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</si>
  <si>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</si>
  <si>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</si>
  <si>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</si>
  <si>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</si>
  <si>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</si>
  <si>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</si>
  <si>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</si>
  <si>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</si>
  <si>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</si>
  <si>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</si>
  <si>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</si>
  <si>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</si>
  <si>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</si>
  <si>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</si>
  <si>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</si>
  <si>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</si>
  <si>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</si>
  <si>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</si>
  <si>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</si>
  <si>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</si>
  <si>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</si>
  <si>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</si>
  <si>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</si>
  <si>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</si>
  <si>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</si>
  <si>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</si>
  <si>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</si>
  <si>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</si>
  <si>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</si>
  <si>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</si>
  <si>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</si>
  <si>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</si>
  <si>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</si>
  <si>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</si>
  <si>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</si>
  <si>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</si>
  <si>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</si>
  <si>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</si>
  <si>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</si>
  <si>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</si>
  <si>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</si>
  <si>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</si>
  <si>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</si>
  <si>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</si>
  <si>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</si>
  <si>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</si>
  <si>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</si>
  <si>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</si>
  <si>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</si>
  <si>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</si>
  <si>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</si>
  <si>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</si>
  <si>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</si>
  <si>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</si>
  <si>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</si>
  <si>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</si>
  <si>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</si>
  <si>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</si>
  <si>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</si>
  <si>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</si>
  <si>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</si>
  <si>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</si>
  <si>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</si>
  <si>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</si>
  <si>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</si>
  <si>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</si>
  <si>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</si>
  <si>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</si>
  <si>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</si>
  <si>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</si>
  <si>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</si>
  <si>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</si>
  <si>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</si>
  <si>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</si>
  <si>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</si>
  <si>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</si>
  <si>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</si>
  <si>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</si>
  <si>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</si>
  <si>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</si>
  <si>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</si>
  <si>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</si>
  <si>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</si>
  <si>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</si>
  <si>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</si>
  <si>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</si>
  <si>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</si>
  <si>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</si>
  <si>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</si>
  <si>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</si>
  <si>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</si>
  <si>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</si>
  <si>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</si>
  <si>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</si>
  <si>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</si>
  <si>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</si>
  <si>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</si>
  <si>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</si>
  <si>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</si>
  <si>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</si>
  <si>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</si>
  <si>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</si>
  <si>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</si>
  <si>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</si>
  <si>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</si>
  <si>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</si>
  <si>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</si>
  <si>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</si>
  <si>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</si>
  <si>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</si>
  <si>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</si>
  <si>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</si>
  <si>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</si>
  <si>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</si>
  <si>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</si>
  <si>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</si>
  <si>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</si>
  <si>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</si>
  <si>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</si>
  <si>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</si>
  <si>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</si>
  <si>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</si>
  <si>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</si>
  <si>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</si>
  <si>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</si>
  <si>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</si>
  <si>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</si>
  <si>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</si>
  <si>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</si>
  <si>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</si>
  <si>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</si>
  <si>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</si>
  <si>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</si>
  <si>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</si>
  <si>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</si>
  <si>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</si>
  <si>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</si>
  <si>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</si>
  <si>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</si>
  <si>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</si>
  <si>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</si>
  <si>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</si>
  <si>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</si>
  <si>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</si>
  <si>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</si>
  <si>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</si>
  <si>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</si>
  <si>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</si>
  <si>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</si>
  <si>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</si>
  <si>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</si>
  <si>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</si>
  <si>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</si>
  <si>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</si>
  <si>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</si>
  <si>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</si>
  <si>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</si>
  <si>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</si>
  <si>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</si>
  <si>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</si>
  <si>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</si>
  <si>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</si>
  <si>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</si>
  <si>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</si>
  <si>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</si>
  <si>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</si>
  <si>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</si>
  <si>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</si>
  <si>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</si>
  <si>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</si>
  <si>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</si>
  <si>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</si>
  <si>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</si>
  <si>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</si>
  <si>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</si>
  <si>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</si>
  <si>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</si>
  <si>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</si>
  <si>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</si>
  <si>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</si>
  <si>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</si>
  <si>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</si>
  <si>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</si>
  <si>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</si>
  <si>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</si>
  <si>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</si>
  <si>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</si>
  <si>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</si>
  <si>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</si>
  <si>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</si>
  <si>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</si>
  <si>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</si>
  <si>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</si>
  <si>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</si>
  <si>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</si>
  <si>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</si>
  <si>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</si>
  <si>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</si>
  <si>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</si>
  <si>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</si>
  <si>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</si>
  <si>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</si>
  <si>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</si>
  <si>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</si>
  <si>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</si>
  <si>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</si>
  <si>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</si>
  <si>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</si>
  <si>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</si>
  <si>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</si>
  <si>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</si>
  <si>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</si>
  <si>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</si>
  <si>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</si>
  <si>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</si>
  <si>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</si>
  <si>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</si>
  <si>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</si>
  <si>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</si>
  <si>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</si>
  <si>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</si>
  <si>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</si>
  <si>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</si>
  <si>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</si>
  <si>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</si>
  <si>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</si>
  <si>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</si>
  <si>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</si>
  <si>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</si>
  <si>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</si>
  <si>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</si>
  <si>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</si>
  <si>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</si>
  <si>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</si>
  <si>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</si>
  <si>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</si>
  <si>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</si>
  <si>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</si>
  <si>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</si>
  <si>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</si>
  <si>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</si>
  <si>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</si>
  <si>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</si>
  <si>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</si>
  <si>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</si>
  <si>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</si>
  <si>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</si>
  <si>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</si>
  <si>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</si>
  <si>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</si>
  <si>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</si>
  <si>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</si>
  <si>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</si>
  <si>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</si>
  <si>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</si>
  <si>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</si>
  <si>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</si>
  <si>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</si>
  <si>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</si>
  <si>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</si>
  <si>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</si>
  <si>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</si>
  <si>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</si>
  <si>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</si>
  <si>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</si>
  <si>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</si>
  <si>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</si>
  <si>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</si>
  <si>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</si>
  <si>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</si>
  <si>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</si>
  <si>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</si>
  <si>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</si>
  <si>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</si>
  <si>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</si>
  <si>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</si>
  <si>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</si>
  <si>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</si>
  <si>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</si>
  <si>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</si>
  <si>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</si>
  <si>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</si>
  <si>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</si>
  <si>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</si>
  <si>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</si>
  <si>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</si>
  <si>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</si>
  <si>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</si>
  <si>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</si>
  <si>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</si>
  <si>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</si>
  <si>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</si>
  <si>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</si>
  <si>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</si>
  <si>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</si>
  <si>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</si>
  <si>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</si>
  <si>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</si>
  <si>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</si>
  <si>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</si>
  <si>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</si>
  <si>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</si>
  <si>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</si>
  <si>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</si>
  <si>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</si>
  <si>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</si>
  <si>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</si>
  <si>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</si>
  <si>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</si>
  <si>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</si>
  <si>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</si>
  <si>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</si>
  <si>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</si>
  <si>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</si>
  <si>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</si>
  <si>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</si>
  <si>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</si>
  <si>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</si>
  <si>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</si>
  <si>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</si>
  <si>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</si>
  <si>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</si>
  <si>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</si>
  <si>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</si>
  <si>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</si>
  <si>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</si>
  <si>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</si>
  <si>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</si>
  <si>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</si>
  <si>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</si>
  <si>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</si>
  <si>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</si>
  <si>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</si>
  <si>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</si>
  <si>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</si>
  <si>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</si>
  <si>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</si>
  <si>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</si>
  <si>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</si>
  <si>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</si>
  <si>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</si>
  <si>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</si>
  <si>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</si>
  <si>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</si>
  <si>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</si>
  <si>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</si>
  <si>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</si>
  <si>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</si>
  <si>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</si>
  <si>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</si>
  <si>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</si>
  <si>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</si>
  <si>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</si>
  <si>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</si>
  <si>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</si>
  <si>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</si>
  <si>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</si>
  <si>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</si>
  <si>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</si>
  <si>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</si>
  <si>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</si>
  <si>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</si>
  <si>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</si>
  <si>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</si>
  <si>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</si>
  <si>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</si>
  <si>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</si>
  <si>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</si>
  <si>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</si>
  <si>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</si>
  <si>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</si>
  <si>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</si>
  <si>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</si>
  <si>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</si>
  <si>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</si>
  <si>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</si>
  <si>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</si>
  <si>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</si>
  <si>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</si>
  <si>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</si>
  <si>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</si>
  <si>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</si>
  <si>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</si>
  <si>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</si>
  <si>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</si>
  <si>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</si>
  <si>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</si>
  <si>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</si>
  <si>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</si>
  <si>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</si>
  <si>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</si>
  <si>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</si>
  <si>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</si>
  <si>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</si>
  <si>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</si>
  <si>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</si>
  <si>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</si>
  <si>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</si>
  <si>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</si>
  <si>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</si>
  <si>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</si>
  <si>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</si>
  <si>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</si>
  <si>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</si>
  <si>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</si>
  <si>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</si>
  <si>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</si>
  <si>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</si>
  <si>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</si>
  <si>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</si>
  <si>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</si>
  <si>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</si>
  <si>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</si>
  <si>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</si>
  <si>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</si>
  <si>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</si>
  <si>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</si>
  <si>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</si>
  <si>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</si>
  <si>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</si>
  <si>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</si>
  <si>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</si>
  <si>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</si>
  <si>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</si>
  <si>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</si>
  <si>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</si>
  <si>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</si>
  <si>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</si>
  <si>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</si>
  <si>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</si>
  <si>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</si>
  <si>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</si>
  <si>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</si>
  <si>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</si>
  <si>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</si>
  <si>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</si>
  <si>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</si>
  <si>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</si>
  <si>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</si>
  <si>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</si>
  <si>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</si>
  <si>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</si>
  <si>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</si>
  <si>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</si>
  <si>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</si>
  <si>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</si>
  <si>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</si>
  <si>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</si>
  <si>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</si>
  <si>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</si>
  <si>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</si>
  <si>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</si>
  <si>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</si>
  <si>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</si>
  <si>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</si>
  <si>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</si>
  <si>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</si>
  <si>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</si>
  <si>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</si>
  <si>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</si>
  <si>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</si>
  <si>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</si>
  <si>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</si>
  <si>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</si>
  <si>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</si>
  <si>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</si>
  <si>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</si>
  <si>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</si>
  <si>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</si>
  <si>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</si>
  <si>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</si>
  <si>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</si>
  <si>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</si>
  <si>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</si>
  <si>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</si>
  <si>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</si>
  <si>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</si>
  <si>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</si>
  <si>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</si>
  <si>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</si>
  <si>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</si>
  <si>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</si>
  <si>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</si>
  <si>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</si>
  <si>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</si>
  <si>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</si>
  <si>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</si>
  <si>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</si>
  <si>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</si>
  <si>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</si>
  <si>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</si>
  <si>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</si>
  <si>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</si>
  <si>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</si>
  <si>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</si>
  <si>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</si>
  <si>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</si>
  <si>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</si>
  <si>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</si>
  <si>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</si>
  <si>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</si>
  <si>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</si>
  <si>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</si>
  <si>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</si>
  <si>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</si>
  <si>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</si>
  <si>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</si>
  <si>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</si>
  <si>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</si>
  <si>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</si>
  <si>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</si>
  <si>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</si>
  <si>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</si>
  <si>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</si>
  <si>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</si>
  <si>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</si>
  <si>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</si>
  <si>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</si>
  <si>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</si>
  <si>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</si>
  <si>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</si>
  <si>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</si>
  <si>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</si>
  <si>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</si>
  <si>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</si>
  <si>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</si>
  <si>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</si>
  <si>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</si>
  <si>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</si>
  <si>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</si>
  <si>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</si>
  <si>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</si>
  <si>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</si>
  <si>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</si>
  <si>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</si>
  <si>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</si>
  <si>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</si>
  <si>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</si>
  <si>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</si>
  <si>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</si>
  <si>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</si>
  <si>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</si>
  <si>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</si>
  <si>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</si>
  <si>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</si>
  <si>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</si>
  <si>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</si>
  <si>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</si>
  <si>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</si>
  <si>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</si>
  <si>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</si>
  <si>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</si>
  <si>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</si>
  <si>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</si>
  <si>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</si>
  <si>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</si>
  <si>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</si>
  <si>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</si>
  <si>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</si>
  <si>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</si>
  <si>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</si>
  <si>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</si>
  <si>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</si>
  <si>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</si>
  <si>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</si>
  <si>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</si>
  <si>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</si>
  <si>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</si>
  <si>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</si>
  <si>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</si>
  <si>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</si>
  <si>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</si>
  <si>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</si>
  <si>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</si>
  <si>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</si>
  <si>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</si>
  <si>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</si>
  <si>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</si>
  <si>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</si>
  <si>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</si>
  <si>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</si>
  <si>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</si>
  <si>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</si>
  <si>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</si>
  <si>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</si>
  <si>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</si>
  <si>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</si>
  <si>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</si>
  <si>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</si>
  <si>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</si>
  <si>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</si>
  <si>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</si>
  <si>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</si>
  <si>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</si>
  <si>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</si>
  <si>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</si>
  <si>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</si>
  <si>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</si>
  <si>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</si>
  <si>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</si>
  <si>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</si>
  <si>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</si>
  <si>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</si>
  <si>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</si>
  <si>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</si>
  <si>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</si>
  <si>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</si>
  <si>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</si>
  <si>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</si>
  <si>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</si>
  <si>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</si>
  <si>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</si>
  <si>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</si>
  <si>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</si>
  <si>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</si>
  <si>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</si>
  <si>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</si>
  <si>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</si>
  <si>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</si>
  <si>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</si>
  <si>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</si>
  <si>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</si>
  <si>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</si>
  <si>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</si>
  <si>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</si>
  <si>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</si>
  <si>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</si>
  <si>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</si>
  <si>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</si>
  <si>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</si>
  <si>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</si>
  <si>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</si>
  <si>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</si>
  <si>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</si>
  <si>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</si>
  <si>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</si>
  <si>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</si>
  <si>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</si>
  <si>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</si>
  <si>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</si>
  <si>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</si>
  <si>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</si>
  <si>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</si>
  <si>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</si>
  <si>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</si>
  <si>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</si>
  <si>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</si>
  <si>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</si>
  <si>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</si>
  <si>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</si>
  <si>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</si>
  <si>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</si>
  <si>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</si>
  <si>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</si>
  <si>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</si>
  <si>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</si>
  <si>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</si>
  <si>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</si>
  <si>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</si>
  <si>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</si>
  <si>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</si>
  <si>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</si>
  <si>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</si>
  <si>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</si>
  <si>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</si>
  <si>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</si>
  <si>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</si>
  <si>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</si>
  <si>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</si>
  <si>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</si>
  <si>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</si>
  <si>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</si>
  <si>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</si>
  <si>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</si>
  <si>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</si>
  <si>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</si>
  <si>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</si>
  <si>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</si>
  <si>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</si>
  <si>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</si>
  <si>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</si>
  <si>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</si>
  <si>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</si>
  <si>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</si>
  <si>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</si>
  <si>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</si>
  <si>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</si>
  <si>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</si>
  <si>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</si>
  <si>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</si>
  <si>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</si>
  <si>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</si>
  <si>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</si>
  <si>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</si>
  <si>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</si>
  <si>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</si>
  <si>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</si>
  <si>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</si>
  <si>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</si>
  <si>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</si>
  <si>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</si>
  <si>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</si>
  <si>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</si>
  <si>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</si>
  <si>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</si>
  <si>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</si>
  <si>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</si>
  <si>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</si>
  <si>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</si>
  <si>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</si>
  <si>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</si>
  <si>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</si>
  <si>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</si>
  <si>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</si>
  <si>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</si>
  <si>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</si>
  <si>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</si>
  <si>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</si>
  <si>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</si>
  <si>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</si>
  <si>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</si>
  <si>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</si>
  <si>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</si>
  <si>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</si>
  <si>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</si>
  <si>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</si>
  <si>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</si>
  <si>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</si>
  <si>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</si>
  <si>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</si>
  <si>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</si>
  <si>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</si>
  <si>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</si>
  <si>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</si>
  <si>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</si>
  <si>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</si>
  <si>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</si>
  <si>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</si>
  <si>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</si>
  <si>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</si>
  <si>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</si>
  <si>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</si>
  <si>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</si>
  <si>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</si>
  <si>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</si>
  <si>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</si>
  <si>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</si>
  <si>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</si>
  <si>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</si>
  <si>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</si>
  <si>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</si>
  <si>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</si>
  <si>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</si>
  <si>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</si>
  <si>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</si>
  <si>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</si>
  <si>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</si>
  <si>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</si>
  <si>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</si>
  <si>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</si>
  <si>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</si>
  <si>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</si>
  <si>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</si>
  <si>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</si>
  <si>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</si>
  <si>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</si>
  <si>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</si>
  <si>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</si>
  <si>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</si>
  <si>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</si>
  <si>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</si>
  <si>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</si>
  <si>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</si>
  <si>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</si>
  <si>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</si>
  <si>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</si>
  <si>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</si>
  <si>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</si>
  <si>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</si>
  <si>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</si>
  <si>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</si>
  <si>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</si>
  <si>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</si>
  <si>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</si>
  <si>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</si>
  <si>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</si>
  <si>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</si>
  <si>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</si>
  <si>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</si>
  <si>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</si>
  <si>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</si>
  <si>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</si>
  <si>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</si>
  <si>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</si>
  <si>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</si>
  <si>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</si>
  <si>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</si>
  <si>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</si>
  <si>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</si>
  <si>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</si>
  <si>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</si>
  <si>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</si>
  <si>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</si>
  <si>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</si>
  <si>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</si>
  <si>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</si>
  <si>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</si>
  <si>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</si>
  <si>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</si>
  <si>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</si>
  <si>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</si>
  <si>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</si>
  <si>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</si>
  <si>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</si>
  <si>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</si>
  <si>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</si>
  <si>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</si>
  <si>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</si>
  <si>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</si>
  <si>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</si>
  <si>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</si>
  <si>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</si>
  <si>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</si>
  <si>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</si>
  <si>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</si>
  <si>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</si>
  <si>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</si>
  <si>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</si>
  <si>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</si>
  <si>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</si>
  <si>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</si>
  <si>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</si>
  <si>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</si>
  <si>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</si>
  <si>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</si>
  <si>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</si>
  <si>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</si>
  <si>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</si>
  <si>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</si>
  <si>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</si>
  <si>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</si>
  <si>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</si>
  <si>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</si>
  <si>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</si>
  <si>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</si>
  <si>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</si>
  <si>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</si>
  <si>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</si>
  <si>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</si>
  <si>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</si>
  <si>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</si>
  <si>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</si>
  <si>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</si>
  <si>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</si>
  <si>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</si>
  <si>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</si>
  <si>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</si>
  <si>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</si>
  <si>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</si>
  <si>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</si>
  <si>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</si>
  <si>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</si>
  <si>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</si>
  <si>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</si>
  <si>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</si>
  <si>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</si>
  <si>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</si>
  <si>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</si>
  <si>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</si>
  <si>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</si>
  <si>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</si>
  <si>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</si>
  <si>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</si>
  <si>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</si>
  <si>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</si>
  <si>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</si>
  <si>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</si>
  <si>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</si>
  <si>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</si>
  <si>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</si>
  <si>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</si>
  <si>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</si>
  <si>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</si>
  <si>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</si>
  <si>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</si>
  <si>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</si>
  <si>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</si>
  <si>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</si>
  <si>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</si>
  <si>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</si>
  <si>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</si>
  <si>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</si>
  <si>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</si>
  <si>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</si>
  <si>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</si>
  <si>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</si>
  <si>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</si>
  <si>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</si>
  <si>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</si>
  <si>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</si>
  <si>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</si>
  <si>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</si>
  <si>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</si>
  <si>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</si>
  <si>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</si>
  <si>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</si>
  <si>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</si>
  <si>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</si>
  <si>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</si>
  <si>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</si>
  <si>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</si>
  <si>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</si>
  <si>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</si>
  <si>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</si>
  <si>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</si>
  <si>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</si>
  <si>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</si>
  <si>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</si>
  <si>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</si>
  <si>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</si>
  <si>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</si>
  <si>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</si>
  <si>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</si>
  <si>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</si>
  <si>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</si>
  <si>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</si>
  <si>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</si>
  <si>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</si>
  <si>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</si>
  <si>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</si>
  <si>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</si>
  <si>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</si>
  <si>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</si>
  <si>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</si>
  <si>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</si>
  <si>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</si>
  <si>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</si>
  <si>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</si>
  <si>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</si>
  <si>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</si>
  <si>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</si>
  <si>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</si>
  <si>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</si>
  <si>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</si>
  <si>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</si>
  <si>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</si>
  <si>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</si>
  <si>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</si>
  <si>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</si>
  <si>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</si>
  <si>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</si>
  <si>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</si>
  <si>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</si>
  <si>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</si>
  <si>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</si>
  <si>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</si>
  <si>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</si>
  <si>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</si>
  <si>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</si>
  <si>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</si>
  <si>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</si>
  <si>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</si>
  <si>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</si>
  <si>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</si>
  <si>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</si>
  <si>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</si>
  <si>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</si>
  <si>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</si>
  <si>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</si>
  <si>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</si>
  <si>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</si>
  <si>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</si>
  <si>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</si>
  <si>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</si>
  <si>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</si>
  <si>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</si>
  <si>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</si>
  <si>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</si>
  <si>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</si>
  <si>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</si>
  <si>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</si>
  <si>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</si>
  <si>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</si>
  <si>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</si>
  <si>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</si>
  <si>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</si>
  <si>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</si>
  <si>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</si>
  <si>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</si>
  <si>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</si>
  <si>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</si>
  <si>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</si>
  <si>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</si>
  <si>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</si>
  <si>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</si>
  <si>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</si>
  <si>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</si>
  <si>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</si>
  <si>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</si>
  <si>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</si>
  <si>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</si>
  <si>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</si>
  <si>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</si>
  <si>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</si>
  <si>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</si>
  <si>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</si>
  <si>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</si>
  <si>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</si>
  <si>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</si>
  <si>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</si>
  <si>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</si>
  <si>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</si>
  <si>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</si>
  <si>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</si>
  <si>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</si>
  <si>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</si>
  <si>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</si>
  <si>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</si>
  <si>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</si>
  <si>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</si>
  <si>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</si>
  <si>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</si>
  <si>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</si>
  <si>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</si>
  <si>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</si>
  <si>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</si>
  <si>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</si>
  <si>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</si>
  <si>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</si>
  <si>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</si>
  <si>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</si>
  <si>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</si>
  <si>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</si>
  <si>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</si>
  <si>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</si>
  <si>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</si>
  <si>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</si>
  <si>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</si>
  <si>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</si>
  <si>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</si>
  <si>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</si>
  <si>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</si>
  <si>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</si>
  <si>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</si>
  <si>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</si>
  <si>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</si>
  <si>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</si>
  <si>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</si>
  <si>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</si>
  <si>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</si>
  <si>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</si>
  <si>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</si>
  <si>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</si>
  <si>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</si>
  <si>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</si>
  <si>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</si>
  <si>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</si>
  <si>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</si>
  <si>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</si>
  <si>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</si>
  <si>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</si>
  <si>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</si>
  <si>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</si>
  <si>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</si>
  <si>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</si>
  <si>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</si>
  <si>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</si>
  <si>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</si>
  <si>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</si>
  <si>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</si>
  <si>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</si>
  <si>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</si>
  <si>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</si>
  <si>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</si>
  <si>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</si>
  <si>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</si>
  <si>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</si>
  <si>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</si>
  <si>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</si>
  <si>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</si>
  <si>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</si>
  <si>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</si>
  <si>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</si>
  <si>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</si>
  <si>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</si>
  <si>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</si>
  <si>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</si>
  <si>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</si>
  <si>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</si>
  <si>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</si>
  <si>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</si>
  <si>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</si>
  <si>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</si>
  <si>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</si>
  <si>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</si>
  <si>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</si>
  <si>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</si>
  <si>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</si>
  <si>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</si>
  <si>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</si>
  <si>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</si>
  <si>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</si>
  <si>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</si>
  <si>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</si>
  <si>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</si>
  <si>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</si>
  <si>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</si>
  <si>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</si>
  <si>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</si>
  <si>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</si>
  <si>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</si>
  <si>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</si>
  <si>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</si>
  <si>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</si>
  <si>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</si>
  <si>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</si>
  <si>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</si>
  <si>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</si>
  <si>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</si>
  <si>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</si>
  <si>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</si>
  <si>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</si>
  <si>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</si>
  <si>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</si>
  <si>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</si>
  <si>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</si>
  <si>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</si>
  <si>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</si>
  <si>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</si>
  <si>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</si>
  <si>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</si>
  <si>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</si>
  <si>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</si>
  <si>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</si>
  <si>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</si>
  <si>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</si>
  <si>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</si>
  <si>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</si>
  <si>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</si>
  <si>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</si>
  <si>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</si>
  <si>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</si>
  <si>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</si>
  <si>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</si>
  <si>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</si>
  <si>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</si>
  <si>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</si>
  <si>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</si>
  <si>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</si>
  <si>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</si>
  <si>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</si>
  <si>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</si>
  <si>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</si>
  <si>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</si>
  <si>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</si>
  <si>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</si>
  <si>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</si>
  <si>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</si>
  <si>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</si>
  <si>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</si>
  <si>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</si>
  <si>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</si>
  <si>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</si>
  <si>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</si>
  <si>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</si>
  <si>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</si>
  <si>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</si>
  <si>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</si>
  <si>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</si>
  <si>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</si>
  <si>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</si>
  <si>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</si>
  <si>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</si>
  <si>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</si>
  <si>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</si>
  <si>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</si>
  <si>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</si>
  <si>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</si>
  <si>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</si>
  <si>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</si>
  <si>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</si>
  <si>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</si>
  <si>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</si>
  <si>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</si>
  <si>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</si>
  <si>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</si>
  <si>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</si>
  <si>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</si>
  <si>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</si>
  <si>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</si>
  <si>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</si>
  <si>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</si>
  <si>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</si>
  <si>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</si>
  <si>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</si>
  <si>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</si>
  <si>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</si>
  <si>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</si>
  <si>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</si>
  <si>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</si>
  <si>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</si>
  <si>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</si>
  <si>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</si>
  <si>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</si>
  <si>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</si>
  <si>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</si>
  <si>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</si>
  <si>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</si>
  <si>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</si>
  <si>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</si>
  <si>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</si>
  <si>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</si>
  <si>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</si>
  <si>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</si>
  <si>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</si>
  <si>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</si>
  <si>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</si>
  <si>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</si>
  <si>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</si>
  <si>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</si>
  <si>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</si>
  <si>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</si>
  <si>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</si>
  <si>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</si>
  <si>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</si>
  <si>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</si>
  <si>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</si>
  <si>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</si>
  <si>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</si>
  <si>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</si>
  <si>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</si>
  <si>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</si>
  <si>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</si>
  <si>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</si>
  <si>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</si>
  <si>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</si>
  <si>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</si>
  <si>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</si>
  <si>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</si>
  <si>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</si>
  <si>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</si>
  <si>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</si>
  <si>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</si>
  <si>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</si>
  <si>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</si>
  <si>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</si>
  <si>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</si>
  <si>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</si>
  <si>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</si>
  <si>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</si>
  <si>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</si>
  <si>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</si>
  <si>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</si>
  <si>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</si>
  <si>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</si>
  <si>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</si>
  <si>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</si>
  <si>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</si>
  <si>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</si>
  <si>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</si>
  <si>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</si>
  <si>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</si>
  <si>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</si>
  <si>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</si>
  <si>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</si>
  <si>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</si>
  <si>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</si>
  <si>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</si>
  <si>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</si>
  <si>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</si>
  <si>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</si>
  <si>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</si>
  <si>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</si>
  <si>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</si>
  <si>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</si>
  <si>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</si>
  <si>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</si>
  <si>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</si>
  <si>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</si>
  <si>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</si>
  <si>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</si>
  <si>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</si>
  <si>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</si>
  <si>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</si>
  <si>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</si>
  <si>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</si>
  <si>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</si>
  <si>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</si>
  <si>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</si>
  <si>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</si>
  <si>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</si>
  <si>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</si>
  <si>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</si>
  <si>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</si>
  <si>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</si>
  <si>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</si>
  <si>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</si>
  <si>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</si>
  <si>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</si>
  <si>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</si>
  <si>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</si>
  <si>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</si>
  <si>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</si>
  <si>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</si>
  <si>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</si>
  <si>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</si>
  <si>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</si>
  <si>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</si>
  <si>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</si>
  <si>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</si>
  <si>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</si>
  <si>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</si>
  <si>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</si>
  <si>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</si>
  <si>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</si>
  <si>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</si>
  <si>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</si>
  <si>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</si>
  <si>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</si>
  <si>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</si>
  <si>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</si>
  <si>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</si>
  <si>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</si>
  <si>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</si>
  <si>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</si>
  <si>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</si>
  <si>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</si>
  <si>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</si>
  <si>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</si>
  <si>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</si>
  <si>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</si>
  <si>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</si>
  <si>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</si>
  <si>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</si>
  <si>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</si>
  <si>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</si>
  <si>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</si>
  <si>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</si>
  <si>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</si>
  <si>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</si>
  <si>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</si>
  <si>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</si>
  <si>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</si>
  <si>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</si>
  <si>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</si>
  <si>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</si>
  <si>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</si>
  <si>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</si>
  <si>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</si>
  <si>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</si>
  <si>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</si>
  <si>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</si>
  <si>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</si>
  <si>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</si>
  <si>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</si>
  <si>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</si>
  <si>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</si>
  <si>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</si>
  <si>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</si>
  <si>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</si>
  <si>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</si>
  <si>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</si>
  <si>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</si>
  <si>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</si>
  <si>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</si>
  <si>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</si>
  <si>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</si>
  <si>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</si>
  <si>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</si>
  <si>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</si>
  <si>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</si>
  <si>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</si>
  <si>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</si>
  <si>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</si>
  <si>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</si>
  <si>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</si>
  <si>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</si>
  <si>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</si>
  <si>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</si>
  <si>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</si>
  <si>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</si>
  <si>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</si>
  <si>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</si>
  <si>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</si>
  <si>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</si>
  <si>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</si>
  <si>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</si>
  <si>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</si>
  <si>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</si>
  <si>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</si>
  <si>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</si>
  <si>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</si>
  <si>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</si>
  <si>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</si>
  <si>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</si>
  <si>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</si>
  <si>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</si>
  <si>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</si>
  <si>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</si>
  <si>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</si>
  <si>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</si>
  <si>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</si>
  <si>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</si>
  <si>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</si>
  <si>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</si>
  <si>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</si>
  <si>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</si>
  <si>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</si>
  <si>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</si>
  <si>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</si>
  <si>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</si>
  <si>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</si>
  <si>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</si>
  <si>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</si>
  <si>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</si>
  <si>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</si>
  <si>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</si>
  <si>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</si>
  <si>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</si>
  <si>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</si>
  <si>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</si>
  <si>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</si>
  <si>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</si>
  <si>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</si>
  <si>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</si>
  <si>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</si>
  <si>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</si>
  <si>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</si>
  <si>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</si>
  <si>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</si>
  <si>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</si>
  <si>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</si>
  <si>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</si>
  <si>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</si>
  <si>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</si>
  <si>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</si>
  <si>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</si>
  <si>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</si>
  <si>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</si>
  <si>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</si>
  <si>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</si>
  <si>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</si>
  <si>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</si>
  <si>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</si>
  <si>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</si>
  <si>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</si>
  <si>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</si>
  <si>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</si>
  <si>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</si>
  <si>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</si>
  <si>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</si>
  <si>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</si>
  <si>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</si>
  <si>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</si>
  <si>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</si>
  <si>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</si>
  <si>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</si>
  <si>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</si>
  <si>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</si>
  <si>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</si>
  <si>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</si>
  <si>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</si>
  <si>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</si>
  <si>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</si>
  <si>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</si>
  <si>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</si>
  <si>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</si>
  <si>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</si>
  <si>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</si>
  <si>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</si>
  <si>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</si>
  <si>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</si>
  <si>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</si>
  <si>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</si>
  <si>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</si>
  <si>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</si>
  <si>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</si>
  <si>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</si>
  <si>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</si>
  <si>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</si>
  <si>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</si>
  <si>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</si>
  <si>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</si>
  <si>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</si>
  <si>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</si>
  <si>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</si>
  <si>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</si>
  <si>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</si>
  <si>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</si>
  <si>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</si>
  <si>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</si>
  <si>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</si>
  <si>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</si>
  <si>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</si>
  <si>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</si>
  <si>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</si>
  <si>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</si>
  <si>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</si>
  <si>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</si>
  <si>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</si>
  <si>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</si>
  <si>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</si>
  <si>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</si>
  <si>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</si>
  <si>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</si>
  <si>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</si>
  <si>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</si>
  <si>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</si>
  <si>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</si>
  <si>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</si>
  <si>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</si>
  <si>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</si>
  <si>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</si>
  <si>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</si>
  <si>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</si>
  <si>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</si>
  <si>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</si>
  <si>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</si>
  <si>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</si>
  <si>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</si>
  <si>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</si>
  <si>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</si>
  <si>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</si>
  <si>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</si>
  <si>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</si>
  <si>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</si>
  <si>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</si>
  <si>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</si>
  <si>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</si>
  <si>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</si>
  <si>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</si>
  <si>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</si>
  <si>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</si>
  <si>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</si>
  <si>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</si>
  <si>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</si>
  <si>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</si>
  <si>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</si>
  <si>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</si>
  <si>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</si>
  <si>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</si>
  <si>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</si>
  <si>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</si>
  <si>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</si>
  <si>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</si>
  <si>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</si>
  <si>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</si>
  <si>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</si>
  <si>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</si>
  <si>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</si>
  <si>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</si>
  <si>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</si>
  <si>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</si>
  <si>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</si>
  <si>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</si>
  <si>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</si>
  <si>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</si>
  <si>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</si>
  <si>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</si>
  <si>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</si>
  <si>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</si>
  <si>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</si>
  <si>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</si>
  <si>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</si>
  <si>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</si>
  <si>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</si>
  <si>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</si>
  <si>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</si>
  <si>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</si>
  <si>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</si>
  <si>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</si>
  <si>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</si>
  <si>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</si>
  <si>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</si>
  <si>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</si>
  <si>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</si>
  <si>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</si>
  <si>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</si>
  <si>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</si>
  <si>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</si>
  <si>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</si>
  <si>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</si>
  <si>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</si>
  <si>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</si>
  <si>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</si>
  <si>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</si>
  <si>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</si>
  <si>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</si>
  <si>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</si>
  <si>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</si>
  <si>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</si>
  <si>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</si>
  <si>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</si>
  <si>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</si>
  <si>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</si>
  <si>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</si>
  <si>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</si>
  <si>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</si>
  <si>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</si>
  <si>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</si>
  <si>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</si>
  <si>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</si>
  <si>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</si>
  <si>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</si>
  <si>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</si>
  <si>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</si>
  <si>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</si>
  <si>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</si>
  <si>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</si>
  <si>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</si>
  <si>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</si>
  <si>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</si>
  <si>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</si>
  <si>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</si>
  <si>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</si>
  <si>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</si>
  <si>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</si>
  <si>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</si>
  <si>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</si>
  <si>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</si>
  <si>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</si>
  <si>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</si>
  <si>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</si>
  <si>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</si>
  <si>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</si>
  <si>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</si>
  <si>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</si>
  <si>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</si>
  <si>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</si>
  <si>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</si>
  <si>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</si>
  <si>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</si>
  <si>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</si>
  <si>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</si>
  <si>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</si>
  <si>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</si>
  <si>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</si>
  <si>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</si>
  <si>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</si>
  <si>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</si>
  <si>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</si>
  <si>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</si>
  <si>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</si>
  <si>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</si>
  <si>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</si>
  <si>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</si>
  <si>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</si>
  <si>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</si>
  <si>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</si>
  <si>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</si>
  <si>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</si>
  <si>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</si>
  <si>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</si>
  <si>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</si>
  <si>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</si>
  <si>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</si>
  <si>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</si>
  <si>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</si>
  <si>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</si>
  <si>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</si>
  <si>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</si>
  <si>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</si>
  <si>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</si>
  <si>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</si>
  <si>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</si>
  <si>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</si>
  <si>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</si>
  <si>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</si>
  <si>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</si>
  <si>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</si>
  <si>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</si>
  <si>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</si>
  <si>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</si>
  <si>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</si>
  <si>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</si>
  <si>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</si>
  <si>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</si>
  <si>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</si>
  <si>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</si>
  <si>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</si>
  <si>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</si>
  <si>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</si>
  <si>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</si>
  <si>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</si>
  <si>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</si>
  <si>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</si>
  <si>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</si>
  <si>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</si>
  <si>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</si>
  <si>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</si>
  <si>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</si>
  <si>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</si>
  <si>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</si>
  <si>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</si>
  <si>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</si>
  <si>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</si>
  <si>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</si>
  <si>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</si>
  <si>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</si>
  <si>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</si>
  <si>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</si>
  <si>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</si>
  <si>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</si>
  <si>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</si>
  <si>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</si>
  <si>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</si>
  <si>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</si>
  <si>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</si>
  <si>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</si>
  <si>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</si>
  <si>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</si>
  <si>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</si>
  <si>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</si>
  <si>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</si>
  <si>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</si>
  <si>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</si>
  <si>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</si>
  <si>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</si>
  <si>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</si>
  <si>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</si>
  <si>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</si>
  <si>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</si>
  <si>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</si>
  <si>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</si>
  <si>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</si>
  <si>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</si>
  <si>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</si>
  <si>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</si>
  <si>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</si>
  <si>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</si>
  <si>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</si>
  <si>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</si>
  <si>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</si>
  <si>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</si>
  <si>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</si>
  <si>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</si>
  <si>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</si>
  <si>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</si>
  <si>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</si>
  <si>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</si>
  <si>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</si>
  <si>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</si>
  <si>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</si>
  <si>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</si>
  <si>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</si>
  <si>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</si>
  <si>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</si>
  <si>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</si>
  <si>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</si>
  <si>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</si>
  <si>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</si>
  <si>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</si>
  <si>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</si>
  <si>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</si>
  <si>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</si>
  <si>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</si>
  <si>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</si>
  <si>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</si>
  <si>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</si>
  <si>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</si>
  <si>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</si>
  <si>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</si>
  <si>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</si>
  <si>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</si>
  <si>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</si>
  <si>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</si>
  <si>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</si>
  <si>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</si>
  <si>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</si>
  <si>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</si>
  <si>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</si>
  <si>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</si>
  <si>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</si>
  <si>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</si>
  <si>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</si>
  <si>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</si>
  <si>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</si>
  <si>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</si>
  <si>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</si>
  <si>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</si>
  <si>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</si>
  <si>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</si>
  <si>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</si>
  <si>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</si>
  <si>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</si>
  <si>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</si>
  <si>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</si>
  <si>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</si>
  <si>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</si>
  <si>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</si>
  <si>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</si>
  <si>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</si>
  <si>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</si>
  <si>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</si>
  <si>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</si>
  <si>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</si>
  <si>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</si>
  <si>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</si>
  <si>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</si>
  <si>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</si>
  <si>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</si>
  <si>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</si>
  <si>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</si>
  <si>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</si>
  <si>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</si>
  <si>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</si>
  <si>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</si>
  <si>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</si>
  <si>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</si>
  <si>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</si>
  <si>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</si>
  <si>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</si>
  <si>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</si>
  <si>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</si>
  <si>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</si>
  <si>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</si>
  <si>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</si>
  <si>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</si>
  <si>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</si>
  <si>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</si>
  <si>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</si>
  <si>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</si>
  <si>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</si>
  <si>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</si>
  <si>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</si>
  <si>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</si>
  <si>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</si>
  <si>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</si>
  <si>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</si>
  <si>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</si>
  <si>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</si>
  <si>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</si>
  <si>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</si>
  <si>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</si>
  <si>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</si>
  <si>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</si>
  <si>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</si>
  <si>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</si>
  <si>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</si>
  <si>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</si>
  <si>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</si>
  <si>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</si>
  <si>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</si>
  <si>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</si>
  <si>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</si>
  <si>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</si>
  <si>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</si>
  <si>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</si>
  <si>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</si>
  <si>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</si>
  <si>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</si>
  <si>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</si>
  <si>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</si>
  <si>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</si>
  <si>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</si>
  <si>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</si>
  <si>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</si>
  <si>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</si>
  <si>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</si>
  <si>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</si>
  <si>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</si>
  <si>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</si>
  <si>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</si>
  <si>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</si>
  <si>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</si>
  <si>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</si>
  <si>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</si>
  <si>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</si>
  <si>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</si>
  <si>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</si>
  <si>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</si>
  <si>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</si>
  <si>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</si>
  <si>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</si>
  <si>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</si>
  <si>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</si>
  <si>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</si>
  <si>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</si>
  <si>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</si>
  <si>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</si>
  <si>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</si>
  <si>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</si>
  <si>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</si>
  <si>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</si>
  <si>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</si>
  <si>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</si>
  <si>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</si>
  <si>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</si>
  <si>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</si>
  <si>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</si>
  <si>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</si>
  <si>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</si>
  <si>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</si>
  <si>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</si>
  <si>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</si>
  <si>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</si>
  <si>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</si>
  <si>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</si>
  <si>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</si>
  <si>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</si>
  <si>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</si>
  <si>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</si>
  <si>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</si>
  <si>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</si>
  <si>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</si>
  <si>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</si>
  <si>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</si>
  <si>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</si>
  <si>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</si>
  <si>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</si>
  <si>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</si>
  <si>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</si>
  <si>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</si>
  <si>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</si>
  <si>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</si>
  <si>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</si>
  <si>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</si>
  <si>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</si>
  <si>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</si>
  <si>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</si>
  <si>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</si>
  <si>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</si>
  <si>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</si>
  <si>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</si>
  <si>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</si>
  <si>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</si>
  <si>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</si>
  <si>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</si>
  <si>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</si>
  <si>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</si>
  <si>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</si>
  <si>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</si>
  <si>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</si>
  <si>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</si>
  <si>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</si>
  <si>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</si>
  <si>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</si>
  <si>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</si>
  <si>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</si>
  <si>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</si>
  <si>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</si>
  <si>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</si>
  <si>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</si>
  <si>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</si>
  <si>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</si>
  <si>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</si>
  <si>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</si>
  <si>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</si>
  <si>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</si>
  <si>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</si>
  <si>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</si>
  <si>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</si>
  <si>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</si>
  <si>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</si>
  <si>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</si>
  <si>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</si>
  <si>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</si>
  <si>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</si>
  <si>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</si>
  <si>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</si>
  <si>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</si>
  <si>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</si>
  <si>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</si>
  <si>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</si>
  <si>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</si>
  <si>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</si>
  <si>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</si>
  <si>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</si>
  <si>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</si>
  <si>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</si>
  <si>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</si>
  <si>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</si>
  <si>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</si>
  <si>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</si>
  <si>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</si>
  <si>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</si>
  <si>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</si>
  <si>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</si>
  <si>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</si>
  <si>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</si>
  <si>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</si>
  <si>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</si>
  <si>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</si>
  <si>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</si>
  <si>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</si>
  <si>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</si>
  <si>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</si>
  <si>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</si>
  <si>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</si>
  <si>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</si>
  <si>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</si>
  <si>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</si>
  <si>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</si>
  <si>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</si>
  <si>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</si>
  <si>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</si>
  <si>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</si>
  <si>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</si>
  <si>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</si>
  <si>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</si>
  <si>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</si>
  <si>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</si>
  <si>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</si>
  <si>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</si>
  <si>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</si>
  <si>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</si>
  <si>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</si>
  <si>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</si>
  <si>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</si>
  <si>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</si>
  <si>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</si>
  <si>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</si>
  <si>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</si>
  <si>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</si>
  <si>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</si>
  <si>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</si>
  <si>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</si>
  <si>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</si>
  <si>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</si>
  <si>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</si>
  <si>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</si>
  <si>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</si>
  <si>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</si>
  <si>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</si>
  <si>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</si>
  <si>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</si>
  <si>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</si>
  <si>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</si>
  <si>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</si>
  <si>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</si>
  <si>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</si>
  <si>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</si>
  <si>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</si>
  <si>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</si>
  <si>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</si>
  <si>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</si>
  <si>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</si>
  <si>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</si>
  <si>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</si>
  <si>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</si>
  <si>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</si>
  <si>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</si>
  <si>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</si>
  <si>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</si>
  <si>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</si>
  <si>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</si>
  <si>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</si>
  <si>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</si>
  <si>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</si>
  <si>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</si>
  <si>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</si>
  <si>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</si>
  <si>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</si>
  <si>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</si>
  <si>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</si>
  <si>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</si>
  <si>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</si>
  <si>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</si>
  <si>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</si>
  <si>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</si>
  <si>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</si>
  <si>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</si>
  <si>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</si>
  <si>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</si>
  <si>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</si>
  <si>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</si>
  <si>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</si>
  <si>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</si>
  <si>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</si>
  <si>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</si>
  <si>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</si>
  <si>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</si>
  <si>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</si>
  <si>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</si>
  <si>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</si>
  <si>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</si>
  <si>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</si>
  <si>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</si>
  <si>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</si>
  <si>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</si>
  <si>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</si>
  <si>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</si>
  <si>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</si>
  <si>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</si>
  <si>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</si>
  <si>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</si>
  <si>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</si>
  <si>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</si>
  <si>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</si>
  <si>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</si>
  <si>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</si>
  <si>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</si>
  <si>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</si>
  <si>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</si>
  <si>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</si>
  <si>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</si>
  <si>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</si>
  <si>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</si>
  <si>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</si>
  <si>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</si>
  <si>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</si>
  <si>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</si>
  <si>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</si>
  <si>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</si>
  <si>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</si>
  <si>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</si>
  <si>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</si>
  <si>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</si>
  <si>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</si>
  <si>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</si>
  <si>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</si>
  <si>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</si>
  <si>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</si>
  <si>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</si>
  <si>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</si>
  <si>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</si>
  <si>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</si>
  <si>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</si>
  <si>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</si>
  <si>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</si>
  <si>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</si>
  <si>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</si>
  <si>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</si>
  <si>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</si>
  <si>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</si>
  <si>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</si>
  <si>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</si>
  <si>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</si>
  <si>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</si>
  <si>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</si>
  <si>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</si>
  <si>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</si>
  <si>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</si>
  <si>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</si>
  <si>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</si>
  <si>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</si>
  <si>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</si>
  <si>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</si>
  <si>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</si>
  <si>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</si>
  <si>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</si>
  <si>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</si>
  <si>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</si>
  <si>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</si>
  <si>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</si>
  <si>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</si>
  <si>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</si>
  <si>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</si>
  <si>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</si>
  <si>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</si>
  <si>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</si>
  <si>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</si>
  <si>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</si>
  <si>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</si>
  <si>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</si>
  <si>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</si>
  <si>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</si>
  <si>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</si>
  <si>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</si>
  <si>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</si>
  <si>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</si>
  <si>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</si>
  <si>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</si>
  <si>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</si>
  <si>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</si>
  <si>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</si>
  <si>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</si>
  <si>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</si>
  <si>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</si>
  <si>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</si>
  <si>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</si>
  <si>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</si>
  <si>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</si>
  <si>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</si>
  <si>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</si>
  <si>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</si>
  <si>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</si>
  <si>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</si>
  <si>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</si>
  <si>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</si>
  <si>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</si>
  <si>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</si>
  <si>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</si>
  <si>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</si>
  <si>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</si>
  <si>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</si>
  <si>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</si>
  <si>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</si>
  <si>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</si>
  <si>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</si>
  <si>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</si>
  <si>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</si>
  <si>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</si>
  <si>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</si>
  <si>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</si>
  <si>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</si>
  <si>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</si>
  <si>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</si>
  <si>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</si>
  <si>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</si>
  <si>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</si>
  <si>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</si>
  <si>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</si>
  <si>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</si>
  <si>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</si>
  <si>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</si>
  <si>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</si>
  <si>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</si>
  <si>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</si>
  <si>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</si>
  <si>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</si>
  <si>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</si>
  <si>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</si>
  <si>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</si>
  <si>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</si>
  <si>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</si>
  <si>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</si>
  <si>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</si>
  <si>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</si>
  <si>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</si>
  <si>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</si>
  <si>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</si>
  <si>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</si>
  <si>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</si>
  <si>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</si>
  <si>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</si>
  <si>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</si>
  <si>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</si>
  <si>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</si>
  <si>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</si>
  <si>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</si>
  <si>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</si>
  <si>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</si>
  <si>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</si>
  <si>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</si>
  <si>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</si>
  <si>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</si>
  <si>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</si>
  <si>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</si>
  <si>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</si>
  <si>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</si>
  <si>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</si>
  <si>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</si>
  <si>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</si>
  <si>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</si>
  <si>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</si>
  <si>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</si>
  <si>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</si>
  <si>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</si>
  <si>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</si>
  <si>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</si>
  <si>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</si>
  <si>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</si>
  <si>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</si>
  <si>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</si>
  <si>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</si>
  <si>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</si>
  <si>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</si>
  <si>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</si>
  <si>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</si>
  <si>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</si>
  <si>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</si>
  <si>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</si>
  <si>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</si>
  <si>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</si>
  <si>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</si>
  <si>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</si>
  <si>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</si>
  <si>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</si>
  <si>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</si>
  <si>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</si>
  <si>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</si>
  <si>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</si>
  <si>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</si>
  <si>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</si>
  <si>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</si>
  <si>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</si>
  <si>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</si>
  <si>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</si>
  <si>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</si>
  <si>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</si>
  <si>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</si>
  <si>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</si>
  <si>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</si>
  <si>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</si>
  <si>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</si>
  <si>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</si>
  <si>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</si>
  <si>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</si>
  <si>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</si>
  <si>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</si>
  <si>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</si>
  <si>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</si>
  <si>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</si>
  <si>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</si>
  <si>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</si>
  <si>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</si>
  <si>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</si>
  <si>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</si>
  <si>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</si>
  <si>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</si>
  <si>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</si>
  <si>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</si>
  <si>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</si>
  <si>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</si>
  <si>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</si>
  <si>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</si>
  <si>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</si>
  <si>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</si>
  <si>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</si>
  <si>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</si>
  <si>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</si>
  <si>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</si>
  <si>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</si>
  <si>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</si>
  <si>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</si>
  <si>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</si>
  <si>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</si>
  <si>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</si>
  <si>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</si>
  <si>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</si>
  <si>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</si>
  <si>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</si>
  <si>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</si>
  <si>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</si>
  <si>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</si>
  <si>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</si>
  <si>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</si>
  <si>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</si>
  <si>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</si>
  <si>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</si>
  <si>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</si>
  <si>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</si>
  <si>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</si>
  <si>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</si>
  <si>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</si>
  <si>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</si>
  <si>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</si>
  <si>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</si>
  <si>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</si>
  <si>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</si>
  <si>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</si>
  <si>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</si>
  <si>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</si>
  <si>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</si>
  <si>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</si>
  <si>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</si>
  <si>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</si>
  <si>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</si>
  <si>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</si>
  <si>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</si>
  <si>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</si>
  <si>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</si>
  <si>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</si>
  <si>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</si>
  <si>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</si>
  <si>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</si>
  <si>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</si>
  <si>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</si>
  <si>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</si>
  <si>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</si>
  <si>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</si>
  <si>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</si>
  <si>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</si>
  <si>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</si>
  <si>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</si>
  <si>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</si>
  <si>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</si>
  <si>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</si>
  <si>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</si>
  <si>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</si>
  <si>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</si>
  <si>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</si>
  <si>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</si>
  <si>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</si>
  <si>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</si>
  <si>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</si>
  <si>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</si>
  <si>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</si>
  <si>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</si>
  <si>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</si>
  <si>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</si>
  <si>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</si>
  <si>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</si>
  <si>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</si>
  <si>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</si>
  <si>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</si>
  <si>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</si>
  <si>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</si>
  <si>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</si>
  <si>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</si>
  <si>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</si>
  <si>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</si>
  <si>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</si>
  <si>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</si>
  <si>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</si>
  <si>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</si>
  <si>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</si>
  <si>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</si>
  <si>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</si>
  <si>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</si>
  <si>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</si>
  <si>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</si>
  <si>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</si>
  <si>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</si>
  <si>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</si>
  <si>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</si>
  <si>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</si>
  <si>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</si>
  <si>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</si>
  <si>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</si>
  <si>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</si>
  <si>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</si>
  <si>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</si>
  <si>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</si>
  <si>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</si>
  <si>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</si>
  <si>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</si>
  <si>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</si>
  <si>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</si>
  <si>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</si>
  <si>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</si>
  <si>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</si>
  <si>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</si>
  <si>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</si>
  <si>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</si>
  <si>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</si>
  <si>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</si>
  <si>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</si>
  <si>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</si>
  <si>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</si>
  <si>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</si>
  <si>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</si>
  <si>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</si>
  <si>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</si>
  <si>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</si>
  <si>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</si>
  <si>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</si>
  <si>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</si>
  <si>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</si>
  <si>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</si>
  <si>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</si>
  <si>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</si>
  <si>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</si>
  <si>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</si>
  <si>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</si>
  <si>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</si>
  <si>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</si>
  <si>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</si>
  <si>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</si>
  <si>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</si>
  <si>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</si>
  <si>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</si>
  <si>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</si>
  <si>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</si>
  <si>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</si>
  <si>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</si>
  <si>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</si>
  <si>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</si>
  <si>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</si>
  <si>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</si>
  <si>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</si>
  <si>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</si>
  <si>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</si>
  <si>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</si>
  <si>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</si>
  <si>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</si>
  <si>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</si>
  <si>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</si>
  <si>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</si>
  <si>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</si>
  <si>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</si>
  <si>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</si>
  <si>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</si>
  <si>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</si>
  <si>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</si>
  <si>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</si>
  <si>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</si>
  <si>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</si>
  <si>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</si>
  <si>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</si>
  <si>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</si>
  <si>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</si>
  <si>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</si>
  <si>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</si>
  <si>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</si>
  <si>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</si>
  <si>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</si>
  <si>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</si>
  <si>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</si>
  <si>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</si>
  <si>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</si>
  <si>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</si>
  <si>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</si>
  <si>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</si>
  <si>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</si>
  <si>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</si>
  <si>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</si>
  <si>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</si>
  <si>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</si>
  <si>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</si>
  <si>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</si>
  <si>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</si>
  <si>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</si>
  <si>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</si>
  <si>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</si>
  <si>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</si>
  <si>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</si>
  <si>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</si>
  <si>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</si>
  <si>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</si>
  <si>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</si>
  <si>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</si>
  <si>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</si>
  <si>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</si>
  <si>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</si>
  <si>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</si>
  <si>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</si>
  <si>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</si>
  <si>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</si>
  <si>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</si>
  <si>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</si>
  <si>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</si>
  <si>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</si>
  <si>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</si>
  <si>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</si>
  <si>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</si>
  <si>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</si>
  <si>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</si>
  <si>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</si>
  <si>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</si>
  <si>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</si>
  <si>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</si>
  <si>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</si>
  <si>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</si>
  <si>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</si>
  <si>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</si>
  <si>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</si>
  <si>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</si>
  <si>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</si>
  <si>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</si>
  <si>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</si>
  <si>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</si>
  <si>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</si>
  <si>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</si>
  <si>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</si>
  <si>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</si>
  <si>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</si>
  <si>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</si>
  <si>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</si>
  <si>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</si>
  <si>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</si>
  <si>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</si>
  <si>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</si>
  <si>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</si>
  <si>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</si>
  <si>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</si>
  <si>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</si>
  <si>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</si>
  <si>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</si>
  <si>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</si>
  <si>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</si>
  <si>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</si>
  <si>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</si>
  <si>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</si>
  <si>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</si>
  <si>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</si>
  <si>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</si>
  <si>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</si>
  <si>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</si>
  <si>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</si>
  <si>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</si>
  <si>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</si>
  <si>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</si>
  <si>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</si>
  <si>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</si>
  <si>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</si>
  <si>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</si>
  <si>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</si>
  <si>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</si>
  <si>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</si>
  <si>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</si>
  <si>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</si>
  <si>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</si>
  <si>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</si>
  <si>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</si>
  <si>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</si>
  <si>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</si>
  <si>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</si>
  <si>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</si>
  <si>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</si>
  <si>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</si>
  <si>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</si>
  <si>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</si>
  <si>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</si>
  <si>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</si>
  <si>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</si>
  <si>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</si>
  <si>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</si>
  <si>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</si>
  <si>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</si>
  <si>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</si>
  <si>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</si>
  <si>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</si>
  <si>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</si>
  <si>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</si>
  <si>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</si>
  <si>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</si>
  <si>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</si>
  <si>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</si>
  <si>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</si>
  <si>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</si>
  <si>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</si>
  <si>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</si>
  <si>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</si>
  <si>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</si>
  <si>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</si>
  <si>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</si>
  <si>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</si>
  <si>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</si>
  <si>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</si>
  <si>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</si>
  <si>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</si>
  <si>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</si>
  <si>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</si>
  <si>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</si>
  <si>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</si>
  <si>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</si>
  <si>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</si>
  <si>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</si>
  <si>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</si>
  <si>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</si>
  <si>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</si>
  <si>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</si>
  <si>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</si>
  <si>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</si>
  <si>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</si>
  <si>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</si>
  <si>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</si>
  <si>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</si>
  <si>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</si>
  <si>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</si>
  <si>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</si>
  <si>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</si>
  <si>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</si>
  <si>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</si>
  <si>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</si>
  <si>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</si>
  <si>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</si>
  <si>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</si>
  <si>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</si>
  <si>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</si>
  <si>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</si>
  <si>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</si>
  <si>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</si>
  <si>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</si>
  <si>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</si>
  <si>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</si>
  <si>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</si>
  <si>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</si>
  <si>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</si>
  <si>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</si>
  <si>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</si>
  <si>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</si>
  <si>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</si>
  <si>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</si>
  <si>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</si>
  <si>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</si>
  <si>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</si>
  <si>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</si>
  <si>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</si>
  <si>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</si>
  <si>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</si>
  <si>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</si>
  <si>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</si>
  <si>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</si>
  <si>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</si>
  <si>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</si>
  <si>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</si>
  <si>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</si>
  <si>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</si>
  <si>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</si>
  <si>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</si>
  <si>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</si>
  <si>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</si>
  <si>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</si>
  <si>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</si>
  <si>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</si>
  <si>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</si>
  <si>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</si>
  <si>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</si>
  <si>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</si>
  <si>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</si>
  <si>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</si>
  <si>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</si>
  <si>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</si>
  <si>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</si>
  <si>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</si>
  <si>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</si>
  <si>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</si>
  <si>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</si>
  <si>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</si>
  <si>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</si>
  <si>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</si>
  <si>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</si>
  <si>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</si>
  <si>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</si>
  <si>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</si>
  <si>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</si>
  <si>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</si>
  <si>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</si>
  <si>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</si>
  <si>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</si>
  <si>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</si>
  <si>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</si>
  <si>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</si>
  <si>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</si>
  <si>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</si>
  <si>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</si>
  <si>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</si>
  <si>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</si>
  <si>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</si>
  <si>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</si>
  <si>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</si>
  <si>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</si>
  <si>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</si>
  <si>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</si>
  <si>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</si>
  <si>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</si>
  <si>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</si>
  <si>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</si>
  <si>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</si>
  <si>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</si>
  <si>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</si>
  <si>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</si>
  <si>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</si>
  <si>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</si>
  <si>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</si>
  <si>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</si>
  <si>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</si>
  <si>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</si>
  <si>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</si>
  <si>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</si>
  <si>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</si>
  <si>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</si>
  <si>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</si>
  <si>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</si>
  <si>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</si>
  <si>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</si>
  <si>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</si>
  <si>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</si>
  <si>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</si>
  <si>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</si>
  <si>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</si>
  <si>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</si>
  <si>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</si>
  <si>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</si>
  <si>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</si>
  <si>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</si>
  <si>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</si>
  <si>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</si>
  <si>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</si>
  <si>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</si>
  <si>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</si>
  <si>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</si>
  <si>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</si>
  <si>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</si>
  <si>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</si>
  <si>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</si>
  <si>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</si>
  <si>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</si>
  <si>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</si>
  <si>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</si>
  <si>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</si>
  <si>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</si>
  <si>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</si>
  <si>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</si>
  <si>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</si>
  <si>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</si>
  <si>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</si>
  <si>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</si>
  <si>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</si>
  <si>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</si>
  <si>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</si>
  <si>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</si>
  <si>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</si>
  <si>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</si>
  <si>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</si>
  <si>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</si>
  <si>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</si>
  <si>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</si>
  <si>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</si>
  <si>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</si>
  <si>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</si>
  <si>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</si>
  <si>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</si>
  <si>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</si>
  <si>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</si>
  <si>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</si>
  <si>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</si>
  <si>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</si>
  <si>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</si>
  <si>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</si>
  <si>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</si>
  <si>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</si>
  <si>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</si>
  <si>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</si>
  <si>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</si>
  <si>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</si>
  <si>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</si>
  <si>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</si>
  <si>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</si>
  <si>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</si>
  <si>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</si>
  <si>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</si>
  <si>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</si>
  <si>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</si>
  <si>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</si>
  <si>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</si>
  <si>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</si>
  <si>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</si>
  <si>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</si>
  <si>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</si>
  <si>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</si>
  <si>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</si>
  <si>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</si>
  <si>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</si>
  <si>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</si>
  <si>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</si>
  <si>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</si>
  <si>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</si>
  <si>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</si>
  <si>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</si>
  <si>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</si>
  <si>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</si>
  <si>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</si>
  <si>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</si>
  <si>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</si>
  <si>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</si>
  <si>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</si>
  <si>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</si>
  <si>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</si>
  <si>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</si>
  <si>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</si>
  <si>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</si>
  <si>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</si>
  <si>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</si>
  <si>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</si>
  <si>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</si>
  <si>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</si>
  <si>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</si>
  <si>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</si>
  <si>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</si>
  <si>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</si>
  <si>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</si>
  <si>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</si>
  <si>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</si>
  <si>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</si>
  <si>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</si>
  <si>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</si>
  <si>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</si>
  <si>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</si>
  <si>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</si>
  <si>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</si>
  <si>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</si>
  <si>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</si>
  <si>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</si>
  <si>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</si>
  <si>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</si>
  <si>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</si>
  <si>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</si>
  <si>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</si>
  <si>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</si>
  <si>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</si>
  <si>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</si>
  <si>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</si>
  <si>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</si>
  <si>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</si>
  <si>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</si>
  <si>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</si>
  <si>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</si>
  <si>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</si>
  <si>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</si>
  <si>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</si>
  <si>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</si>
  <si>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</si>
  <si>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</si>
  <si>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</si>
  <si>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</si>
  <si>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</si>
  <si>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</si>
  <si>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</si>
  <si>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</si>
  <si>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</si>
  <si>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</si>
  <si>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</si>
  <si>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</si>
  <si>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</si>
  <si>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</si>
  <si>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</si>
  <si>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</si>
  <si>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</si>
  <si>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</si>
  <si>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</si>
  <si>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</si>
  <si>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</si>
  <si>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</si>
  <si>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</si>
  <si>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</si>
  <si>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</si>
  <si>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</si>
  <si>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</si>
  <si>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</si>
  <si>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</si>
  <si>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</si>
  <si>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</si>
  <si>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</si>
  <si>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</si>
  <si>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</si>
  <si>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</si>
  <si>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</si>
  <si>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</si>
  <si>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</si>
  <si>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</si>
  <si>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</si>
  <si>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</si>
  <si>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</si>
  <si>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</si>
  <si>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</si>
  <si>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</si>
  <si>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</si>
  <si>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</si>
  <si>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</si>
  <si>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</si>
  <si>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</si>
  <si>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</si>
  <si>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</si>
  <si>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</si>
  <si>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</si>
  <si>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</si>
  <si>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</si>
  <si>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</si>
  <si>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</si>
  <si>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</si>
  <si>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</si>
  <si>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</si>
  <si>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</si>
  <si>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</si>
  <si>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</si>
  <si>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</si>
  <si>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</si>
  <si>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</si>
  <si>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</si>
  <si>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</si>
  <si>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</si>
  <si>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</si>
  <si>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</si>
  <si>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</si>
  <si>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</si>
  <si>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</si>
  <si>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</si>
  <si>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</si>
  <si>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</si>
  <si>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</si>
  <si>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</si>
  <si>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</si>
  <si>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</si>
  <si>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</si>
  <si>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</si>
  <si>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</si>
  <si>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</si>
  <si>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</si>
  <si>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</si>
  <si>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</si>
  <si>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</si>
  <si>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</si>
  <si>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</si>
  <si>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</si>
  <si>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</si>
  <si>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</si>
  <si>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</si>
  <si>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</si>
  <si>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</si>
  <si>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</si>
  <si>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</si>
  <si>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</si>
  <si>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</si>
  <si>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</si>
  <si>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</si>
  <si>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</si>
  <si>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</si>
  <si>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</si>
  <si>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</si>
  <si>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</si>
  <si>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</si>
  <si>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</si>
  <si>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</si>
  <si>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</si>
  <si>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</si>
  <si>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</si>
  <si>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</si>
  <si>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</si>
  <si>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</si>
  <si>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</si>
  <si>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</si>
  <si>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</si>
  <si>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</si>
  <si>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</si>
  <si>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</si>
  <si>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</si>
  <si>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</si>
  <si>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</si>
  <si>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</si>
  <si>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</si>
  <si>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</si>
  <si>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</si>
  <si>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</si>
  <si>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</si>
  <si>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</si>
  <si>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</si>
  <si>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</si>
  <si>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</si>
  <si>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</si>
  <si>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</si>
  <si>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</si>
  <si>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</si>
  <si>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</si>
  <si>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</si>
  <si>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</si>
  <si>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</si>
  <si>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</si>
  <si>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</si>
  <si>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</si>
  <si>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</si>
  <si>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</si>
  <si>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</si>
  <si>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</si>
  <si>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</si>
  <si>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</si>
  <si>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</si>
  <si>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</si>
  <si>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</si>
  <si>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</si>
  <si>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</si>
  <si>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</si>
  <si>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</si>
  <si>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</si>
  <si>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</si>
  <si>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</si>
  <si>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</si>
  <si>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</si>
  <si>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</si>
  <si>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</si>
  <si>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</si>
  <si>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</si>
  <si>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</si>
  <si>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</si>
  <si>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</si>
  <si>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</si>
  <si>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</si>
  <si>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</si>
  <si>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</si>
  <si>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</si>
  <si>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</si>
  <si>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</si>
  <si>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</si>
  <si>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</si>
  <si>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</si>
  <si>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</si>
  <si>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</si>
  <si>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</si>
  <si>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</si>
  <si>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</si>
  <si>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</si>
  <si>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</si>
  <si>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</si>
  <si>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</si>
  <si>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</si>
  <si>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</si>
  <si>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</si>
  <si>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</si>
  <si>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</si>
  <si>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</si>
  <si>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</si>
  <si>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</si>
  <si>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</si>
  <si>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</si>
  <si>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</si>
  <si>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</si>
  <si>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</si>
  <si>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</si>
  <si>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</si>
  <si>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</si>
  <si>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</si>
  <si>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</si>
  <si>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</si>
  <si>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</si>
  <si>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</si>
  <si>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</si>
  <si>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</si>
  <si>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</si>
  <si>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</si>
  <si>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</si>
  <si>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</si>
  <si>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</si>
  <si>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</si>
  <si>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</si>
  <si>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</si>
  <si>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</si>
  <si>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</si>
  <si>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</si>
  <si>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</si>
  <si>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</si>
  <si>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</si>
  <si>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</si>
  <si>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</si>
  <si>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</si>
  <si>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</si>
  <si>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</si>
  <si>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</si>
  <si>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</si>
  <si>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</si>
  <si>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</si>
  <si>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</si>
  <si>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</si>
  <si>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</si>
  <si>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</si>
  <si>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</si>
  <si>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</si>
  <si>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</si>
  <si>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</si>
  <si>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</si>
  <si>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</si>
  <si>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</si>
  <si>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</si>
  <si>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</si>
  <si>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</si>
  <si>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</si>
  <si>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</si>
  <si>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</si>
  <si>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</si>
  <si>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</si>
  <si>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</si>
  <si>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</si>
  <si>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</si>
  <si>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</si>
  <si>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</si>
  <si>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</si>
  <si>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</si>
  <si>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</si>
  <si>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</si>
  <si>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</si>
  <si>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</si>
  <si>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</si>
  <si>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</si>
  <si>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</si>
  <si>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</si>
  <si>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</si>
  <si>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</si>
  <si>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</si>
  <si>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</si>
  <si>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</si>
  <si>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</si>
  <si>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</si>
  <si>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</si>
  <si>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</si>
  <si>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</si>
  <si>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</si>
  <si>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</si>
  <si>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</si>
  <si>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</si>
  <si>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</si>
  <si>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</si>
  <si>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</si>
  <si>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</si>
  <si>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</si>
  <si>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</si>
  <si>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</si>
  <si>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</si>
  <si>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</si>
  <si>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</si>
  <si>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</si>
  <si>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</si>
  <si>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</si>
  <si>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</si>
  <si>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</si>
  <si>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</si>
  <si>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</si>
  <si>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</si>
  <si>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</si>
  <si>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</si>
  <si>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</si>
  <si>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</si>
  <si>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</si>
  <si>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</si>
  <si>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</si>
  <si>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</si>
  <si>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</si>
  <si>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</si>
  <si>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</si>
  <si>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</si>
  <si>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</si>
  <si>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</si>
  <si>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</si>
  <si>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</si>
  <si>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</si>
  <si>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</si>
  <si>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</si>
  <si>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</si>
  <si>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</si>
  <si>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</si>
  <si>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</si>
  <si>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</si>
  <si>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</si>
  <si>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</si>
  <si>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</si>
  <si>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</si>
  <si>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</si>
  <si>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</si>
  <si>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</si>
  <si>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</si>
  <si>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</si>
  <si>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</si>
  <si>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</si>
  <si>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</si>
  <si>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</si>
  <si>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</si>
  <si>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</si>
  <si>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</si>
  <si>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</si>
  <si>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</si>
  <si>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</si>
  <si>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</si>
  <si>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</si>
  <si>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</si>
  <si>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</si>
  <si>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</si>
  <si>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</si>
  <si>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</si>
  <si>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</si>
  <si>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</si>
  <si>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</si>
  <si>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</si>
  <si>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</si>
  <si>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</si>
  <si>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</si>
  <si>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</si>
  <si>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</si>
  <si>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</si>
  <si>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</si>
  <si>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</si>
  <si>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</si>
  <si>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</si>
  <si>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</si>
  <si>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</si>
  <si>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</si>
  <si>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</si>
  <si>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</si>
  <si>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</si>
  <si>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</si>
  <si>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</si>
  <si>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</si>
  <si>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</si>
  <si>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</si>
  <si>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</si>
  <si>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</si>
  <si>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</si>
  <si>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</si>
  <si>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</si>
  <si>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</si>
  <si>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</si>
  <si>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</si>
  <si>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</si>
  <si>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</si>
  <si>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</si>
  <si>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</si>
  <si>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</si>
  <si>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</si>
  <si>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</si>
  <si>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</si>
  <si>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</si>
  <si>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</si>
  <si>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</si>
  <si>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</si>
  <si>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</si>
  <si>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</si>
  <si>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</si>
  <si>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</si>
  <si>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</si>
  <si>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</si>
  <si>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</si>
  <si>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</si>
  <si>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</si>
  <si>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</si>
  <si>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</si>
  <si>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</si>
  <si>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</si>
  <si>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</si>
  <si>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</si>
  <si>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</si>
  <si>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</si>
  <si>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</si>
  <si>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</si>
  <si>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</si>
  <si>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</si>
  <si>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</si>
  <si>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</si>
  <si>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</si>
  <si>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</si>
  <si>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</si>
  <si>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</si>
  <si>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</si>
  <si>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</si>
  <si>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</si>
  <si>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</si>
  <si>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</si>
  <si>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</si>
  <si>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</si>
  <si>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</si>
  <si>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</si>
  <si>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</si>
  <si>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</si>
  <si>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</si>
  <si>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</si>
  <si>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</si>
  <si>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</si>
  <si>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</si>
  <si>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</si>
  <si>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</si>
  <si>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</si>
  <si>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</si>
  <si>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</si>
  <si>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</si>
  <si>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</si>
  <si>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</si>
  <si>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</si>
  <si>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</si>
  <si>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</si>
  <si>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</si>
  <si>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</si>
  <si>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</si>
  <si>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</si>
  <si>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</si>
  <si>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</si>
  <si>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</si>
  <si>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</si>
  <si>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</si>
  <si>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</si>
  <si>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</si>
  <si>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</si>
  <si>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</si>
  <si>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</si>
  <si>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</si>
  <si>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</si>
  <si>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</si>
  <si>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</si>
  <si>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</si>
  <si>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</si>
  <si>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</si>
  <si>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</si>
  <si>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</si>
  <si>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</si>
  <si>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</si>
  <si>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</si>
  <si>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</si>
  <si>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</si>
  <si>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</si>
  <si>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</si>
  <si>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</si>
  <si>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</si>
  <si>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</si>
  <si>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</si>
  <si>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</si>
  <si>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</si>
  <si>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</si>
  <si>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</si>
  <si>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</si>
  <si>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</si>
  <si>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</si>
  <si>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</si>
  <si>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</si>
  <si>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</si>
  <si>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</si>
  <si>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</si>
  <si>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</si>
  <si>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</si>
  <si>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</si>
  <si>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</si>
  <si>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</si>
  <si>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</si>
  <si>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</si>
  <si>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</si>
  <si>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</si>
  <si>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</si>
  <si>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</si>
  <si>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</si>
  <si>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</si>
  <si>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</si>
  <si>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</si>
  <si>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</si>
  <si>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</si>
  <si>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</si>
  <si>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</si>
  <si>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</si>
  <si>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</si>
  <si>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</si>
  <si>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</si>
  <si>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</si>
  <si>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</si>
  <si>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</si>
  <si>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</si>
  <si>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</si>
  <si>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</si>
  <si>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</si>
  <si>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</si>
  <si>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</si>
  <si>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</si>
  <si>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</si>
  <si>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</si>
  <si>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</si>
  <si>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</si>
  <si>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</si>
  <si>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</si>
  <si>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</si>
  <si>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</si>
  <si>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</si>
  <si>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</si>
  <si>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</si>
  <si>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</si>
  <si>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</si>
  <si>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</si>
  <si>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</si>
  <si>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</si>
  <si>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</si>
  <si>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</si>
  <si>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</si>
  <si>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</si>
  <si>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</si>
  <si>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</si>
  <si>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</si>
  <si>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</si>
  <si>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</si>
  <si>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</si>
  <si>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</si>
  <si>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</si>
  <si>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</si>
  <si>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</si>
  <si>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</si>
  <si>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</si>
  <si>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</si>
  <si>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</si>
  <si>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</si>
  <si>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</si>
  <si>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</si>
  <si>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</si>
  <si>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</si>
  <si>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</si>
  <si>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</si>
  <si>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</si>
  <si>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</si>
  <si>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</si>
  <si>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</si>
  <si>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</si>
  <si>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</si>
  <si>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</si>
  <si>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</si>
  <si>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</si>
  <si>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</si>
  <si>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</si>
  <si>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</si>
  <si>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</si>
  <si>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</si>
  <si>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</si>
  <si>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</si>
  <si>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</si>
  <si>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</si>
  <si>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</si>
  <si>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</si>
  <si>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</si>
  <si>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</si>
  <si>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</si>
  <si>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</si>
  <si>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</si>
  <si>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</si>
  <si>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</si>
  <si>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</si>
  <si>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</si>
  <si>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</si>
  <si>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</si>
  <si>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</si>
  <si>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</si>
  <si>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</si>
  <si>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</si>
  <si>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</si>
  <si>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</si>
  <si>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</si>
  <si>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</si>
  <si>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</si>
  <si>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</si>
  <si>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</si>
  <si>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</si>
  <si>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</si>
  <si>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</si>
  <si>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</si>
  <si>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</si>
  <si>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</si>
  <si>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</si>
  <si>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</si>
  <si>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</si>
  <si>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</si>
  <si>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</si>
  <si>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</si>
  <si>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</si>
  <si>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</si>
  <si>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</si>
  <si>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</si>
  <si>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</si>
  <si>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</si>
  <si>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</si>
  <si>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</si>
  <si>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</si>
  <si>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</si>
  <si>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</si>
  <si>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</si>
  <si>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</si>
  <si>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</si>
  <si>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</si>
  <si>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</si>
  <si>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</si>
  <si>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</si>
  <si>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</si>
  <si>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</si>
  <si>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</si>
  <si>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</si>
  <si>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</si>
  <si>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</si>
  <si>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</si>
  <si>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</si>
  <si>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</si>
  <si>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</si>
  <si>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</si>
  <si>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</si>
  <si>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</si>
  <si>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</si>
  <si>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</si>
  <si>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</si>
  <si>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</si>
  <si>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</si>
  <si>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</si>
  <si>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</si>
  <si>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</si>
  <si>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</si>
  <si>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</si>
  <si>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</si>
  <si>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</si>
  <si>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</si>
  <si>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</si>
  <si>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</si>
  <si>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</si>
  <si>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</si>
  <si>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</si>
  <si>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</si>
  <si>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</si>
  <si>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</si>
  <si>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</si>
  <si>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</si>
  <si>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</si>
  <si>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</si>
  <si>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</si>
  <si>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</si>
  <si>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</si>
  <si>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</si>
  <si>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</si>
  <si>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</si>
  <si>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</si>
  <si>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</si>
  <si>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</si>
  <si>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</si>
  <si>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</si>
  <si>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</si>
  <si>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</si>
  <si>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</si>
  <si>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</si>
  <si>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</si>
  <si>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</si>
  <si>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</si>
  <si>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</si>
  <si>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</si>
  <si>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</si>
  <si>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</si>
  <si>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</si>
  <si>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</si>
  <si>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</si>
  <si>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</si>
  <si>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</si>
  <si>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</si>
  <si>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</si>
  <si>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</si>
  <si>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</si>
  <si>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</si>
  <si>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</si>
  <si>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</si>
  <si>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</si>
  <si>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</si>
  <si>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</si>
  <si>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</si>
  <si>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</si>
  <si>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</si>
  <si>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</si>
  <si>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</si>
  <si>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</si>
  <si>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</si>
  <si>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</si>
  <si>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</si>
  <si>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</si>
  <si>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</si>
  <si>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</si>
  <si>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</si>
  <si>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</si>
  <si>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</si>
  <si>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</si>
  <si>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</si>
  <si>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</si>
  <si>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</si>
  <si>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</si>
  <si>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</si>
  <si>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</si>
  <si>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</si>
  <si>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</si>
  <si>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</si>
  <si>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</si>
  <si>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</si>
  <si>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</si>
  <si>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</si>
  <si>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</si>
  <si>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</si>
  <si>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</si>
  <si>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</si>
  <si>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</si>
  <si>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</si>
  <si>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</si>
  <si>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</si>
  <si>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</si>
  <si>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</si>
  <si>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</si>
  <si>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</si>
  <si>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</si>
  <si>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</si>
  <si>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</si>
  <si>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</si>
  <si>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</si>
  <si>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</si>
  <si>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</si>
  <si>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</si>
  <si>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</si>
  <si>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</si>
  <si>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</si>
  <si>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</si>
  <si>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</si>
  <si>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</si>
  <si>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</si>
  <si>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</si>
  <si>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</si>
  <si>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</si>
  <si>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</si>
  <si>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</si>
  <si>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</si>
  <si>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</si>
  <si>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</si>
  <si>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</si>
  <si>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</si>
  <si>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</si>
  <si>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</si>
  <si>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</si>
  <si>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</si>
  <si>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</si>
  <si>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</si>
  <si>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</si>
  <si>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</si>
  <si>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</si>
  <si>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</si>
  <si>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</si>
  <si>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</si>
  <si>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</si>
  <si>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</si>
  <si>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</si>
  <si>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</si>
  <si>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</si>
  <si>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</si>
  <si>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</si>
  <si>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</si>
  <si>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</si>
  <si>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</si>
  <si>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</si>
  <si>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</si>
  <si>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</si>
  <si>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</si>
  <si>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</si>
  <si>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</si>
  <si>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</si>
  <si>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</si>
  <si>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</si>
  <si>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</si>
  <si>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</si>
  <si>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</si>
  <si>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</si>
  <si>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</si>
  <si>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</si>
  <si>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</si>
  <si>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</si>
  <si>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</si>
  <si>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</si>
  <si>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</si>
  <si>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</si>
  <si>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</si>
  <si>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</si>
  <si>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</si>
  <si>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</si>
  <si>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</si>
  <si>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</si>
  <si>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</si>
  <si>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</si>
  <si>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</si>
  <si>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</si>
  <si>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</si>
  <si>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</si>
  <si>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</si>
  <si>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</si>
  <si>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</si>
  <si>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</si>
  <si>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</si>
  <si>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</si>
  <si>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</si>
  <si>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</si>
  <si>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</si>
  <si>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</si>
  <si>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</si>
  <si>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</si>
  <si>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</si>
  <si>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</si>
  <si>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</si>
  <si>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</si>
  <si>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</si>
  <si>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</si>
  <si>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</si>
  <si>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</si>
  <si>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</si>
  <si>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</si>
  <si>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</si>
  <si>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</si>
  <si>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</si>
  <si>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</si>
  <si>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</si>
  <si>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</si>
  <si>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</si>
  <si>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</si>
  <si>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</si>
  <si>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</si>
  <si>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</si>
  <si>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</si>
  <si>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</si>
  <si>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</si>
  <si>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</si>
  <si>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</si>
  <si>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</si>
  <si>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</si>
  <si>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</si>
  <si>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</si>
  <si>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</si>
  <si>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</si>
  <si>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</si>
  <si>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</si>
  <si>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</si>
  <si>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</si>
  <si>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</si>
  <si>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</si>
  <si>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</si>
  <si>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</si>
  <si>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</si>
  <si>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</si>
  <si>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</si>
  <si>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</si>
  <si>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</si>
  <si>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</si>
  <si>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</si>
  <si>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</si>
  <si>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</si>
  <si>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</si>
  <si>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</si>
  <si>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</si>
  <si>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</si>
  <si>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</si>
  <si>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</si>
  <si>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</si>
  <si>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</si>
  <si>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</si>
  <si>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</si>
  <si>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</si>
  <si>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</si>
  <si>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</si>
  <si>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</si>
  <si>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</si>
  <si>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</si>
  <si>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</si>
  <si>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</si>
  <si>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</si>
  <si>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</si>
  <si>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</si>
  <si>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</si>
  <si>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</si>
  <si>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</si>
  <si>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</si>
  <si>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</si>
  <si>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</si>
  <si>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</si>
  <si>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</si>
  <si>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</si>
  <si>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</si>
  <si>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</si>
  <si>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</si>
  <si>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</si>
  <si>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</si>
  <si>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</si>
  <si>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</si>
  <si>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</si>
  <si>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</si>
  <si>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</si>
  <si>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</si>
  <si>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</si>
  <si>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</si>
  <si>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</si>
  <si>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</si>
  <si>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</si>
  <si>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</si>
  <si>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</si>
  <si>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</si>
  <si>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</si>
  <si>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</si>
  <si>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</si>
  <si>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</si>
  <si>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</si>
  <si>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</si>
  <si>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</si>
  <si>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</si>
  <si>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</si>
  <si>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</si>
  <si>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</si>
  <si>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</si>
  <si>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</si>
  <si>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</si>
  <si>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</si>
  <si>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</si>
  <si>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</si>
  <si>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</si>
  <si>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</si>
  <si>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</si>
  <si>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</si>
  <si>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</si>
  <si>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</si>
  <si>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</si>
  <si>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</si>
  <si>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</si>
  <si>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</si>
  <si>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</si>
  <si>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</si>
  <si>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</si>
  <si>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</si>
  <si>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</si>
  <si>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</si>
  <si>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</si>
  <si>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</si>
  <si>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</si>
  <si>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</si>
  <si>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</si>
  <si>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</si>
  <si>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</si>
  <si>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</si>
  <si>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</si>
  <si>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</si>
  <si>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</si>
  <si>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</si>
  <si>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</si>
  <si>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</si>
  <si>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</si>
  <si>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</si>
  <si>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</si>
  <si>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</si>
  <si>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</si>
  <si>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</si>
  <si>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</si>
  <si>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</si>
  <si>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</si>
  <si>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</si>
  <si>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</si>
  <si>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</si>
  <si>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</si>
  <si>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</si>
  <si>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</si>
  <si>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</si>
  <si>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</si>
  <si>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</si>
  <si>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</si>
  <si>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</si>
  <si>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</si>
  <si>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</si>
  <si>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</si>
  <si>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</si>
  <si>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</si>
  <si>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</si>
  <si>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</si>
  <si>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</si>
  <si>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</si>
  <si>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</si>
  <si>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</si>
  <si>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</si>
  <si>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</si>
  <si>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</si>
  <si>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</si>
  <si>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</si>
  <si>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</si>
  <si>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</si>
  <si>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</si>
  <si>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</si>
  <si>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</si>
  <si>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</si>
  <si>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</si>
  <si>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</si>
  <si>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</si>
  <si>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</si>
  <si>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</si>
  <si>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</si>
  <si>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</si>
  <si>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</si>
  <si>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</si>
  <si>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</si>
  <si>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</si>
  <si>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</si>
  <si>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</si>
  <si>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</si>
  <si>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</si>
  <si>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</si>
  <si>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</si>
  <si>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</si>
  <si>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</si>
  <si>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</si>
  <si>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</si>
  <si>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</si>
  <si>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</si>
  <si>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</si>
  <si>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</si>
  <si>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</si>
  <si>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</si>
  <si>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</si>
  <si>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</si>
  <si>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</si>
  <si>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</si>
  <si>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</si>
  <si>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</si>
  <si>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</si>
  <si>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</si>
  <si>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</si>
  <si>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</si>
  <si>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</si>
  <si>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</si>
  <si>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</si>
  <si>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</si>
  <si>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</si>
  <si>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</si>
  <si>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</si>
  <si>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</si>
  <si>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</si>
  <si>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</si>
  <si>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</si>
  <si>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</si>
  <si>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</si>
  <si>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</si>
  <si>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</si>
  <si>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</si>
  <si>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</si>
  <si>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</si>
  <si>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</si>
  <si>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</si>
  <si>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</si>
  <si>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</si>
  <si>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</si>
  <si>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</si>
  <si>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</si>
  <si>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</si>
  <si>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</si>
  <si>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</si>
  <si>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</si>
  <si>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</si>
  <si>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</si>
  <si>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</si>
  <si>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</si>
  <si>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</si>
  <si>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</si>
  <si>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</si>
  <si>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</si>
  <si>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</si>
  <si>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</si>
  <si>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</si>
  <si>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</si>
  <si>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</si>
  <si>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</si>
  <si>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</si>
  <si>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</si>
  <si>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</si>
  <si>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</si>
  <si>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</si>
  <si>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</si>
  <si>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</si>
  <si>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</si>
  <si>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</si>
  <si>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</si>
  <si>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</si>
  <si>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</si>
  <si>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</si>
  <si>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</si>
  <si>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</si>
  <si>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</si>
  <si>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</si>
  <si>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</si>
  <si>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</si>
  <si>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</si>
  <si>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</si>
  <si>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</si>
  <si>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</si>
  <si>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</si>
  <si>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</si>
  <si>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</si>
  <si>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</si>
  <si>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</si>
  <si>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</si>
  <si>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</si>
  <si>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</si>
  <si>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</si>
  <si>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</si>
  <si>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</si>
  <si>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</si>
  <si>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</si>
  <si>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</si>
  <si>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</si>
  <si>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</si>
  <si>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</si>
  <si>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</si>
  <si>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</si>
  <si>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</si>
  <si>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</si>
  <si>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</si>
  <si>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</si>
  <si>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</si>
  <si>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</si>
  <si>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</si>
  <si>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</si>
  <si>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</si>
  <si>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</si>
  <si>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</si>
  <si>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</si>
  <si>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</si>
  <si>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</si>
  <si>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</si>
  <si>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</si>
  <si>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</si>
  <si>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</si>
  <si>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</si>
  <si>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</si>
  <si>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</si>
  <si>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</si>
  <si>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</si>
  <si>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</si>
  <si>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</si>
  <si>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</si>
  <si>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</si>
  <si>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</si>
  <si>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</si>
  <si>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</si>
  <si>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</si>
  <si>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</si>
  <si>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</si>
  <si>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</si>
  <si>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</si>
  <si>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</si>
  <si>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</si>
  <si>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</si>
  <si>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</si>
  <si>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</si>
  <si>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</si>
  <si>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</si>
  <si>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</si>
  <si>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</si>
  <si>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</si>
  <si>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</si>
  <si>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</si>
  <si>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</si>
  <si>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</si>
  <si>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</si>
  <si>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</si>
  <si>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</si>
  <si>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</si>
  <si>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</si>
  <si>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</si>
  <si>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</si>
  <si>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</si>
  <si>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</si>
  <si>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</si>
  <si>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</si>
  <si>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</si>
  <si>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</si>
  <si>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</si>
  <si>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</si>
  <si>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</si>
  <si>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</si>
  <si>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</si>
  <si>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</si>
  <si>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</si>
  <si>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</si>
  <si>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</si>
  <si>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</si>
  <si>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</si>
  <si>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</si>
  <si>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</si>
  <si>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</si>
  <si>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</si>
  <si>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</si>
  <si>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</si>
  <si>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</si>
  <si>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</si>
  <si>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</si>
  <si>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</si>
  <si>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</si>
  <si>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</si>
  <si>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</si>
  <si>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</si>
  <si>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</si>
  <si>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</si>
  <si>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</si>
  <si>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</si>
  <si>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</si>
  <si>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</si>
  <si>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</si>
  <si>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</si>
  <si>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</si>
  <si>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</si>
  <si>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</si>
  <si>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</si>
  <si>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</si>
  <si>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</si>
  <si>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</si>
  <si>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</si>
  <si>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</si>
  <si>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</si>
  <si>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</si>
  <si>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</si>
  <si>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</si>
  <si>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</si>
  <si>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</si>
  <si>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</si>
  <si>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</si>
  <si>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</si>
  <si>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</si>
  <si>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</si>
  <si>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</si>
  <si>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</si>
  <si>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</si>
  <si>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</si>
  <si>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</si>
  <si>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</si>
  <si>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</si>
  <si>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</si>
  <si>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</si>
  <si>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</si>
  <si>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</si>
  <si>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</si>
  <si>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</si>
  <si>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</si>
  <si>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</si>
  <si>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</si>
  <si>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</si>
  <si>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</si>
  <si>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</si>
  <si>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</si>
  <si>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</si>
  <si>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</si>
  <si>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</si>
  <si>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</si>
  <si>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</si>
  <si>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</si>
  <si>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</si>
  <si>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</si>
  <si>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</si>
  <si>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</si>
  <si>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</si>
  <si>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</si>
  <si>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</si>
  <si>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</si>
  <si>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</si>
  <si>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</si>
  <si>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</si>
  <si>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</si>
  <si>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</si>
  <si>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</si>
  <si>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</si>
  <si>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</si>
  <si>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</si>
  <si>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</si>
  <si>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</si>
  <si>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</si>
  <si>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</si>
  <si>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</si>
  <si>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</si>
  <si>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</si>
  <si>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</si>
  <si>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</si>
  <si>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</si>
  <si>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</si>
  <si>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</si>
  <si>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</si>
  <si>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</si>
  <si>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</si>
  <si>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</si>
  <si>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</si>
  <si>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</si>
  <si>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</si>
  <si>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</si>
  <si>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</si>
  <si>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</si>
  <si>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</si>
  <si>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</si>
  <si>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</si>
  <si>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</si>
  <si>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</si>
  <si>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</si>
  <si>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</si>
  <si>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</si>
  <si>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</si>
  <si>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</si>
  <si>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</si>
  <si>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</si>
  <si>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</si>
  <si>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</si>
  <si>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</si>
  <si>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</si>
  <si>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</si>
  <si>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</si>
  <si>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</si>
  <si>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</si>
  <si>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</si>
  <si>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</si>
  <si>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</si>
  <si>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</si>
  <si>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</si>
  <si>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</si>
  <si>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</si>
  <si>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</si>
  <si>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</si>
  <si>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</si>
  <si>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</si>
  <si>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</si>
  <si>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</si>
  <si>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</si>
  <si>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</si>
  <si>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</si>
  <si>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</si>
  <si>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</si>
  <si>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</si>
  <si>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</si>
  <si>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</si>
  <si>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</si>
  <si>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</si>
  <si>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</si>
  <si>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</si>
  <si>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</si>
  <si>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</si>
  <si>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</si>
  <si>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</si>
  <si>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</si>
  <si>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</si>
  <si>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</si>
  <si>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</si>
  <si>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</si>
  <si>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</si>
  <si>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</si>
  <si>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</si>
  <si>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</si>
  <si>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</si>
  <si>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</si>
  <si>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</si>
  <si>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</si>
  <si>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</si>
  <si>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</si>
  <si>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</si>
  <si>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</si>
  <si>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</si>
  <si>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</si>
  <si>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</si>
  <si>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</si>
  <si>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</si>
  <si>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</si>
  <si>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</si>
  <si>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</si>
  <si>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</si>
  <si>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</si>
  <si>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</si>
  <si>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</si>
  <si>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</si>
  <si>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</si>
  <si>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</si>
  <si>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</si>
  <si>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</si>
  <si>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</si>
  <si>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</si>
  <si>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</si>
  <si>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</si>
  <si>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</si>
  <si>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</si>
  <si>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</si>
  <si>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</si>
  <si>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</si>
  <si>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</si>
  <si>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</si>
  <si>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</si>
  <si>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</si>
  <si>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</si>
  <si>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</si>
  <si>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</si>
  <si>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</si>
  <si>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</si>
  <si>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</si>
  <si>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</si>
  <si>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</si>
  <si>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</si>
  <si>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</si>
  <si>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</si>
  <si>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</si>
  <si>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</si>
  <si>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</si>
  <si>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</si>
  <si>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</si>
  <si>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</si>
  <si>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</si>
  <si>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</si>
  <si>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</si>
  <si>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</si>
  <si>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</si>
  <si>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</si>
  <si>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</si>
  <si>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</si>
  <si>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</si>
  <si>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</si>
  <si>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</si>
  <si>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</si>
  <si>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</si>
  <si>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</si>
  <si>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</si>
  <si>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</si>
  <si>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</si>
  <si>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</si>
  <si>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</si>
  <si>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</si>
  <si>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</si>
  <si>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</si>
  <si>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</si>
  <si>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</si>
  <si>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</si>
  <si>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</si>
  <si>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</si>
  <si>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</si>
  <si>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</si>
  <si>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</si>
  <si>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</si>
  <si>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</si>
  <si>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</si>
  <si>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</si>
  <si>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</si>
  <si>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</si>
  <si>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</si>
  <si>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</si>
  <si>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</si>
  <si>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</si>
  <si>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</si>
  <si>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</si>
  <si>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</si>
  <si>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</si>
  <si>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</si>
  <si>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</si>
  <si>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</si>
  <si>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</si>
  <si>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</si>
  <si>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</si>
  <si>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</si>
  <si>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</si>
  <si>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</si>
  <si>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</si>
  <si>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</si>
  <si>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</si>
  <si>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</si>
  <si>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</si>
  <si>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</si>
  <si>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</si>
  <si>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</si>
  <si>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</si>
  <si>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</si>
  <si>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</si>
  <si>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</si>
  <si>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</si>
  <si>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</si>
  <si>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</si>
  <si>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</si>
  <si>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</si>
  <si>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</si>
  <si>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</si>
  <si>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</si>
  <si>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</si>
  <si>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</si>
  <si>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</si>
  <si>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</si>
  <si>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</si>
  <si>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</si>
  <si>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</si>
  <si>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</si>
  <si>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</si>
  <si>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</si>
  <si>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</si>
  <si>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</si>
  <si>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</si>
  <si>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</si>
  <si>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</si>
  <si>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</si>
  <si>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</si>
  <si>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</si>
  <si>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</si>
  <si>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</si>
  <si>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</si>
  <si>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</si>
  <si>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</si>
  <si>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</si>
  <si>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</si>
  <si>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</si>
  <si>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</si>
  <si>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</si>
  <si>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</si>
  <si>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</si>
  <si>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</si>
  <si>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</si>
  <si>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</si>
  <si>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</si>
  <si>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</si>
  <si>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</si>
  <si>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</si>
  <si>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</si>
  <si>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</si>
  <si>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</si>
  <si>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</si>
  <si>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</si>
  <si>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</si>
  <si>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</si>
  <si>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</si>
  <si>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</si>
  <si>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</si>
  <si>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</si>
  <si>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</si>
  <si>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</si>
  <si>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</si>
  <si>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</si>
  <si>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</si>
  <si>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</si>
  <si>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</si>
  <si>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</si>
  <si>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</si>
  <si>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</si>
  <si>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</si>
  <si>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</si>
  <si>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</si>
  <si>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</si>
  <si>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</si>
  <si>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</si>
  <si>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</si>
  <si>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</si>
  <si>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</si>
  <si>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</si>
  <si>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</si>
  <si>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</si>
  <si>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</si>
  <si>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</si>
  <si>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</si>
  <si>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</si>
  <si>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</si>
  <si>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</si>
  <si>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</si>
  <si>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</si>
  <si>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</si>
  <si>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</si>
  <si>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</si>
  <si>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</si>
  <si>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</si>
  <si>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</si>
  <si>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</si>
  <si>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</si>
  <si>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</si>
  <si>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</si>
  <si>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</si>
  <si>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</si>
  <si>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</si>
  <si>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</si>
  <si>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</si>
  <si>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</si>
  <si>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</si>
  <si>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</si>
  <si>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</si>
  <si>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</si>
  <si>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</si>
  <si>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</si>
  <si>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</si>
  <si>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</si>
  <si>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</si>
  <si>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</si>
  <si>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</si>
  <si>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</si>
  <si>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</si>
  <si>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</si>
  <si>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</si>
  <si>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</si>
  <si>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</si>
  <si>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</si>
  <si>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</si>
  <si>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</si>
  <si>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</si>
  <si>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</si>
  <si>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</si>
  <si>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</si>
  <si>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</si>
  <si>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</si>
  <si>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</si>
  <si>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</si>
  <si>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</si>
  <si>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</si>
  <si>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</si>
  <si>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</si>
  <si>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</si>
  <si>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</si>
  <si>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</si>
  <si>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</si>
  <si>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</si>
  <si>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</si>
  <si>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</si>
  <si>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</si>
  <si>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</si>
  <si>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</si>
  <si>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</si>
  <si>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</si>
  <si>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</si>
  <si>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</si>
  <si>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</si>
  <si>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</si>
  <si>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</si>
  <si>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</si>
  <si>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</si>
  <si>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</si>
  <si>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</si>
  <si>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</si>
  <si>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</si>
  <si>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</si>
  <si>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</si>
  <si>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</si>
  <si>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</si>
  <si>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</si>
  <si>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</si>
  <si>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</si>
  <si>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</si>
  <si>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</si>
  <si>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</si>
  <si>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</si>
  <si>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</si>
  <si>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</si>
  <si>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</si>
  <si>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</si>
  <si>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</si>
  <si>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</si>
  <si>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</si>
  <si>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</si>
  <si>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</si>
  <si>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</si>
  <si>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</si>
  <si>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</si>
  <si>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</si>
  <si>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</si>
  <si>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</si>
  <si>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</si>
  <si>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</si>
  <si>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</si>
  <si>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</si>
  <si>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</si>
  <si>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</si>
  <si>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</si>
  <si>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</si>
  <si>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</si>
  <si>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</si>
  <si>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</si>
  <si>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</si>
  <si>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</si>
  <si>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</si>
  <si>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</si>
  <si>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</si>
  <si>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</si>
  <si>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</si>
  <si>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</si>
  <si>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</si>
  <si>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</si>
  <si>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</si>
  <si>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</si>
  <si>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</si>
  <si>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</si>
  <si>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</si>
  <si>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</si>
  <si>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</si>
  <si>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</si>
  <si>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</si>
  <si>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</si>
  <si>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</si>
  <si>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</si>
  <si>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</si>
  <si>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</si>
  <si>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</si>
  <si>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</si>
  <si>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</si>
  <si>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</si>
  <si>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</si>
  <si>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</si>
  <si>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</si>
  <si>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</si>
  <si>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</si>
  <si>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</si>
  <si>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</si>
  <si>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</si>
  <si>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</si>
  <si>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</si>
  <si>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</si>
  <si>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</si>
  <si>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</si>
  <si>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</si>
  <si>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</si>
  <si>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</si>
  <si>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</si>
  <si>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</si>
  <si>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</si>
  <si>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</si>
  <si>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</si>
  <si>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</si>
  <si>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</si>
  <si>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</si>
  <si>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</si>
  <si>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</si>
  <si>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</si>
  <si>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</si>
  <si>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</si>
  <si>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</si>
  <si>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</si>
  <si>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</si>
  <si>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</si>
  <si>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</si>
  <si>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</si>
  <si>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</si>
  <si>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</si>
  <si>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</si>
  <si>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</si>
  <si>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</si>
  <si>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</si>
  <si>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</si>
  <si>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</si>
  <si>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</si>
  <si>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</si>
  <si>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</si>
  <si>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</si>
  <si>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</si>
  <si>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</si>
  <si>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</si>
  <si>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</si>
  <si>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</si>
  <si>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</si>
  <si>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</si>
  <si>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</si>
  <si>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</si>
  <si>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</si>
  <si>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</si>
  <si>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</si>
  <si>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</si>
  <si>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</si>
  <si>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</si>
  <si>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</si>
  <si>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</si>
  <si>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</si>
  <si>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</si>
  <si>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</si>
  <si>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</si>
  <si>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</si>
  <si>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</si>
  <si>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</si>
  <si>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</si>
  <si>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</si>
  <si>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</si>
  <si>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</si>
  <si>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</si>
  <si>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</si>
  <si>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</si>
  <si>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</si>
  <si>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</si>
  <si>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</si>
  <si>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</si>
  <si>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</si>
  <si>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</si>
  <si>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</si>
  <si>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</si>
  <si>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</si>
  <si>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</si>
  <si>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</si>
  <si>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</si>
  <si>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</si>
  <si>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</si>
  <si>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</si>
  <si>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</si>
  <si>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</si>
  <si>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</si>
  <si>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</si>
  <si>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</si>
  <si>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</si>
  <si>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</si>
  <si>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</si>
  <si>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</si>
  <si>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</si>
  <si>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</si>
  <si>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</si>
  <si>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</si>
  <si>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</si>
  <si>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</si>
  <si>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</si>
  <si>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</si>
  <si>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</si>
  <si>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</si>
  <si>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</si>
  <si>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</si>
  <si>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</si>
  <si>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</si>
  <si>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</si>
  <si>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</si>
  <si>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</si>
  <si>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</si>
  <si>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</si>
  <si>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</si>
  <si>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</si>
  <si>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</si>
  <si>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</si>
  <si>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</si>
  <si>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</si>
  <si>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</si>
  <si>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</si>
  <si>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</si>
  <si>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</si>
  <si>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</si>
  <si>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</si>
  <si>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</si>
  <si>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</si>
  <si>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</si>
  <si>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</si>
  <si>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</si>
  <si>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</si>
  <si>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</si>
  <si>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</si>
  <si>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</si>
  <si>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</si>
  <si>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</si>
  <si>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</si>
  <si>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</si>
  <si>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</si>
  <si>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</si>
  <si>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</si>
  <si>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</si>
  <si>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</si>
  <si>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</si>
  <si>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</si>
  <si>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</si>
  <si>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</si>
  <si>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</si>
  <si>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</si>
  <si>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</si>
  <si>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</si>
  <si>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</si>
  <si>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</si>
  <si>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</si>
  <si>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</si>
  <si>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</si>
  <si>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</si>
  <si>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</si>
  <si>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</si>
  <si>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</si>
  <si>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</si>
  <si>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</si>
  <si>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</si>
  <si>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</si>
  <si>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</si>
  <si>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</si>
  <si>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</si>
  <si>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</si>
  <si>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</si>
  <si>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</si>
  <si>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</si>
  <si>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</si>
  <si>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</si>
  <si>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</si>
  <si>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</si>
  <si>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</si>
  <si>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</si>
  <si>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</si>
  <si>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</si>
  <si>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</si>
  <si>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</si>
  <si>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</si>
  <si>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</si>
  <si>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</si>
  <si>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</si>
  <si>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</si>
  <si>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</si>
  <si>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</si>
  <si>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</si>
  <si>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</si>
  <si>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</si>
  <si>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</si>
  <si>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</si>
  <si>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</si>
  <si>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</si>
  <si>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</si>
  <si>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</si>
  <si>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</si>
  <si>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</si>
  <si>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</si>
  <si>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</si>
  <si>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</si>
  <si>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</si>
  <si>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</si>
  <si>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</si>
  <si>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</si>
  <si>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</si>
  <si>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</si>
  <si>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</si>
  <si>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</si>
  <si>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</si>
  <si>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</si>
  <si>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</si>
  <si>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</si>
  <si>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</si>
  <si>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</si>
  <si>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</si>
  <si>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</si>
  <si>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</si>
  <si>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</si>
  <si>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</si>
  <si>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</si>
  <si>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</si>
  <si>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</si>
  <si>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</si>
  <si>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</si>
  <si>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</si>
  <si>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</si>
  <si>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</si>
  <si>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</si>
  <si>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</si>
  <si>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</si>
  <si>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</si>
  <si>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</si>
  <si>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</si>
  <si>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</si>
  <si>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</si>
  <si>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</si>
  <si>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</si>
  <si>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</si>
  <si>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</si>
  <si>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</si>
  <si>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</si>
  <si>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</si>
  <si>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</si>
  <si>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</si>
  <si>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</si>
  <si>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</si>
  <si>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</si>
  <si>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</si>
  <si>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</si>
  <si>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</si>
  <si>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</si>
  <si>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</si>
  <si>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</si>
  <si>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</si>
  <si>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</si>
  <si>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</si>
  <si>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</si>
  <si>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</si>
  <si>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</si>
  <si>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</si>
  <si>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</si>
  <si>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</si>
  <si>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</si>
  <si>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</si>
  <si>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</si>
  <si>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</si>
  <si>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</si>
  <si>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</si>
  <si>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</si>
  <si>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</si>
  <si>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</si>
  <si>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</si>
  <si>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</si>
  <si>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</si>
  <si>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</si>
  <si>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</si>
  <si>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</si>
  <si>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</si>
  <si>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</si>
  <si>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</si>
  <si>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</si>
  <si>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</si>
  <si>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</si>
  <si>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</si>
  <si>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</si>
  <si>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</si>
  <si>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</si>
  <si>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</si>
  <si>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</si>
  <si>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</si>
  <si>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</si>
  <si>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</si>
  <si>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</si>
  <si>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</si>
  <si>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</si>
  <si>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</si>
  <si>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</si>
  <si>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</si>
  <si>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</si>
  <si>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</si>
  <si>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</si>
  <si>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</si>
  <si>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</si>
  <si>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</si>
  <si>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</si>
  <si>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</si>
  <si>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</si>
  <si>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</si>
  <si>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</si>
  <si>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</si>
  <si>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</si>
  <si>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</si>
  <si>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</si>
  <si>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</si>
  <si>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</si>
  <si>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</si>
  <si>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</si>
  <si>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</si>
  <si>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</si>
  <si>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</si>
  <si>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</si>
  <si>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</si>
  <si>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</si>
  <si>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</si>
  <si>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</si>
  <si>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</si>
  <si>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</si>
  <si>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</si>
  <si>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</si>
  <si>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</si>
  <si>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</si>
  <si>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</si>
  <si>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</si>
  <si>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</si>
  <si>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</si>
  <si>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</si>
  <si>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</si>
  <si>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</si>
  <si>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</si>
  <si>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</si>
  <si>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</si>
  <si>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</si>
  <si>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</si>
  <si>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</si>
  <si>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</si>
  <si>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</si>
  <si>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</si>
  <si>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</si>
  <si>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</si>
  <si>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</si>
  <si>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</si>
  <si>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</si>
  <si>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</si>
  <si>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</si>
  <si>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</si>
  <si>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</si>
  <si>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</si>
  <si>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</si>
  <si>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</si>
  <si>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</si>
  <si>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</si>
  <si>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</si>
  <si>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</si>
  <si>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</si>
  <si>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</si>
  <si>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</si>
  <si>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</si>
  <si>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</si>
  <si>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</si>
  <si>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</si>
  <si>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</si>
  <si>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</si>
  <si>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</si>
  <si>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</si>
  <si>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</si>
  <si>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</si>
  <si>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</si>
  <si>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</si>
  <si>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</si>
  <si>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</si>
  <si>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</si>
  <si>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</si>
  <si>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</si>
  <si>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</si>
  <si>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</si>
  <si>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</si>
  <si>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</si>
  <si>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</si>
  <si>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</si>
  <si>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</si>
  <si>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</si>
  <si>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</si>
  <si>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</si>
  <si>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</si>
  <si>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</si>
  <si>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</si>
  <si>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</si>
  <si>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</si>
  <si>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</si>
  <si>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</si>
  <si>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</si>
  <si>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</si>
  <si>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</si>
  <si>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</si>
  <si>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</si>
  <si>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</si>
  <si>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</si>
  <si>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</si>
  <si>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</si>
  <si>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</si>
  <si>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</si>
  <si>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</si>
  <si>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</si>
  <si>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</si>
  <si>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</si>
  <si>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</si>
  <si>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</si>
  <si>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</si>
  <si>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</si>
  <si>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</si>
  <si>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</si>
  <si>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</si>
  <si>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</si>
  <si>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</si>
  <si>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</si>
  <si>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</si>
  <si>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</si>
  <si>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</si>
  <si>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</si>
  <si>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</si>
  <si>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</si>
  <si>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</si>
  <si>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</si>
  <si>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</si>
  <si>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</si>
  <si>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</si>
  <si>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</si>
  <si>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</si>
  <si>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</si>
  <si>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</si>
  <si>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</si>
  <si>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</si>
  <si>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</si>
  <si>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</si>
  <si>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</si>
  <si>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</si>
  <si>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</si>
  <si>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</si>
  <si>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</si>
  <si>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</si>
  <si>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</si>
  <si>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</si>
  <si>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</si>
  <si>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</si>
  <si>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</si>
  <si>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</si>
  <si>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</si>
  <si>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</si>
  <si>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</si>
  <si>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</si>
  <si>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</si>
  <si>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</si>
  <si>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</si>
  <si>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</si>
  <si>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</si>
  <si>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</si>
  <si>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</si>
  <si>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</si>
  <si>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</si>
  <si>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</si>
  <si>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</si>
  <si>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</si>
  <si>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</si>
  <si>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</si>
  <si>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</si>
  <si>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</si>
  <si>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</si>
  <si>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</si>
  <si>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</si>
  <si>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</si>
  <si>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</si>
  <si>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</si>
  <si>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</si>
  <si>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</si>
  <si>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</si>
  <si>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</si>
  <si>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</si>
  <si>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</si>
  <si>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</si>
  <si>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</si>
  <si>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</si>
  <si>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</si>
  <si>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</si>
  <si>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</si>
  <si>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</si>
  <si>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</si>
  <si>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</si>
  <si>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</si>
  <si>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</si>
  <si>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</si>
  <si>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</si>
  <si>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</si>
  <si>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</si>
  <si>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</si>
  <si>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</si>
  <si>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</si>
  <si>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</si>
  <si>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</si>
  <si>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</si>
  <si>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</si>
  <si>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</si>
  <si>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</si>
  <si>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</si>
  <si>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</si>
  <si>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</si>
  <si>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</si>
  <si>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</si>
  <si>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</si>
  <si>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</si>
  <si>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</si>
  <si>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</si>
  <si>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</si>
  <si>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</si>
  <si>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</si>
  <si>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</si>
  <si>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</si>
  <si>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</si>
  <si>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</si>
  <si>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</si>
  <si>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</si>
  <si>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</si>
  <si>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</si>
  <si>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</si>
  <si>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</si>
  <si>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</si>
  <si>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</si>
  <si>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</si>
  <si>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</si>
  <si>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</si>
  <si>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</si>
  <si>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</si>
  <si>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</si>
  <si>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</si>
  <si>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</si>
  <si>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</si>
  <si>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</si>
  <si>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</si>
  <si>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</si>
  <si>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</si>
  <si>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</si>
  <si>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</si>
  <si>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</si>
  <si>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</si>
  <si>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</si>
  <si>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</si>
  <si>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</si>
  <si>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</si>
  <si>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</si>
  <si>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</si>
  <si>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</si>
  <si>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</si>
  <si>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</si>
  <si>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</si>
  <si>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</si>
  <si>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</si>
  <si>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</si>
  <si>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</si>
  <si>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</si>
  <si>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</si>
  <si>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</si>
  <si>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</si>
  <si>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</si>
  <si>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</si>
  <si>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</si>
  <si>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</si>
  <si>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</si>
  <si>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</si>
  <si>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</si>
  <si>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</si>
  <si>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</si>
  <si>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</si>
  <si>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</si>
  <si>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</si>
  <si>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</si>
  <si>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</si>
  <si>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</si>
  <si>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</si>
  <si>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</si>
  <si>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</si>
  <si>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</si>
  <si>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</si>
  <si>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</si>
  <si>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</si>
  <si>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</si>
  <si>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</si>
  <si>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</si>
  <si>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</si>
  <si>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</si>
  <si>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</si>
  <si>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</si>
  <si>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</si>
  <si>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</si>
  <si>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</si>
  <si>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</si>
  <si>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</si>
  <si>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</si>
  <si>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</si>
  <si>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</si>
  <si>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</si>
  <si>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</si>
  <si>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</si>
  <si>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</si>
  <si>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</si>
  <si>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</si>
  <si>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</si>
  <si>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</si>
  <si>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</si>
  <si>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</si>
  <si>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</si>
  <si>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</si>
  <si>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</si>
  <si>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</si>
  <si>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</si>
  <si>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</si>
  <si>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</si>
  <si>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</si>
  <si>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</si>
  <si>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</si>
  <si>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</si>
  <si>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</si>
  <si>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</si>
  <si>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</si>
  <si>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</si>
  <si>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</si>
  <si>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</si>
  <si>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</si>
  <si>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</si>
  <si>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</si>
  <si>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</si>
  <si>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</si>
  <si>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</si>
  <si>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</si>
  <si>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</si>
  <si>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</si>
  <si>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</si>
  <si>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</si>
  <si>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</si>
  <si>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</si>
  <si>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</si>
  <si>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</si>
  <si>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</si>
  <si>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</si>
  <si>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</si>
  <si>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</si>
  <si>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</si>
  <si>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</si>
  <si>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</si>
  <si>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</si>
  <si>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</si>
  <si>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</si>
  <si>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</si>
  <si>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</si>
  <si>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</si>
  <si>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</si>
  <si>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</si>
  <si>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</si>
  <si>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</si>
  <si>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</si>
  <si>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</si>
  <si>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</si>
  <si>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</si>
  <si>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</si>
  <si>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</si>
  <si>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</si>
  <si>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</si>
  <si>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</si>
  <si>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</si>
  <si>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</si>
  <si>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</si>
  <si>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</si>
  <si>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</si>
  <si>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</si>
  <si>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</si>
  <si>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</si>
  <si>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</si>
  <si>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</si>
  <si>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</si>
  <si>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</si>
  <si>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</si>
  <si>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</si>
  <si>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</si>
  <si>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</si>
  <si>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</si>
  <si>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</si>
  <si>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</si>
  <si>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</si>
  <si>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</si>
  <si>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</si>
  <si>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</si>
  <si>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</si>
  <si>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</si>
  <si>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</si>
  <si>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</si>
  <si>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</si>
  <si>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</si>
  <si>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</si>
  <si>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</si>
  <si>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</si>
  <si>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</si>
  <si>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</si>
  <si>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</si>
  <si>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</si>
  <si>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</si>
  <si>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</si>
  <si>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</si>
  <si>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</si>
  <si>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</si>
  <si>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</si>
  <si>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</si>
  <si>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</si>
  <si>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</si>
  <si>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</si>
  <si>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</si>
  <si>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</si>
  <si>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</si>
  <si>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</si>
  <si>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</si>
  <si>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</si>
  <si>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</si>
  <si>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</si>
  <si>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</si>
  <si>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</si>
  <si>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</si>
  <si>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</si>
  <si>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</si>
  <si>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</si>
  <si>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</si>
  <si>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</si>
  <si>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</si>
  <si>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</si>
  <si>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</si>
  <si>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</si>
  <si>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</si>
  <si>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</si>
  <si>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</si>
  <si>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</si>
  <si>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</si>
  <si>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</si>
  <si>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</si>
  <si>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</si>
  <si>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</si>
  <si>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</si>
  <si>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</si>
  <si>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</si>
  <si>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</si>
  <si>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</si>
  <si>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</si>
  <si>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</si>
  <si>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</si>
  <si>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</si>
  <si>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</si>
  <si>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</si>
  <si>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</si>
  <si>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</si>
  <si>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</si>
  <si>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</si>
  <si>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</si>
  <si>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</si>
  <si>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</si>
  <si>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</si>
  <si>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</si>
  <si>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</si>
  <si>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</si>
  <si>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</si>
  <si>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</si>
  <si>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</si>
  <si>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</si>
  <si>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</si>
  <si>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</si>
  <si>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</si>
  <si>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</si>
  <si>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</si>
  <si>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</si>
  <si>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</si>
  <si>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</si>
  <si>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</si>
  <si>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</si>
  <si>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</si>
  <si>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</si>
  <si>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</si>
  <si>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</si>
  <si>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</si>
  <si>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</si>
  <si>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</si>
  <si>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</si>
  <si>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</si>
  <si>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</si>
  <si>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</si>
  <si>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</si>
  <si>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</si>
  <si>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</si>
  <si>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</si>
  <si>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</si>
  <si>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</si>
  <si>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</si>
  <si>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</si>
  <si>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</si>
  <si>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</si>
  <si>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</si>
  <si>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</si>
  <si>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</si>
  <si>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</si>
  <si>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</si>
  <si>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</si>
  <si>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</si>
  <si>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</si>
  <si>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</si>
  <si>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</si>
  <si>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</si>
  <si>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</si>
  <si>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</si>
  <si>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</si>
  <si>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</si>
  <si>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</si>
  <si>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</si>
  <si>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</si>
  <si>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</si>
  <si>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</si>
  <si>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</si>
  <si>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</si>
  <si>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</si>
  <si>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</si>
  <si>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</si>
  <si>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</si>
  <si>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</si>
  <si>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</si>
  <si>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</si>
  <si>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</si>
  <si>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</si>
  <si>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</si>
  <si>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</si>
  <si>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</si>
  <si>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</si>
  <si>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</si>
  <si>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</si>
  <si>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</si>
  <si>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</si>
  <si>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</si>
  <si>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</si>
  <si>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</si>
  <si>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</si>
  <si>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</si>
  <si>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</si>
  <si>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</si>
  <si>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</si>
  <si>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</si>
  <si>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</si>
  <si>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</si>
  <si>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</si>
  <si>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</si>
  <si>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</si>
  <si>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</si>
  <si>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</si>
  <si>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</si>
  <si>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</si>
  <si>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</si>
  <si>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</si>
  <si>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</si>
  <si>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</si>
  <si>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</si>
  <si>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</si>
  <si>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</si>
  <si>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</si>
  <si>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</si>
  <si>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</si>
  <si>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</si>
  <si>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</si>
  <si>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</si>
  <si>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</si>
  <si>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</si>
  <si>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</si>
  <si>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</si>
  <si>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</si>
  <si>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</si>
  <si>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</si>
  <si>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</si>
  <si>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</si>
  <si>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</si>
  <si>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</si>
  <si>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</si>
  <si>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</si>
  <si>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</si>
  <si>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</si>
  <si>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</si>
  <si>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</si>
  <si>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</si>
  <si>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</si>
  <si>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</si>
  <si>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</si>
  <si>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</si>
  <si>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</si>
  <si>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</si>
  <si>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</si>
  <si>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</si>
  <si>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</si>
  <si>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</si>
  <si>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</si>
  <si>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</si>
  <si>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</si>
  <si>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</si>
  <si>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</si>
  <si>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</si>
  <si>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</si>
  <si>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</si>
  <si>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</si>
  <si>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</si>
  <si>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</si>
  <si>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</si>
  <si>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</si>
  <si>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</si>
  <si>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</si>
  <si>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</si>
  <si>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</si>
  <si>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</si>
  <si>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</si>
  <si>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</si>
  <si>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</si>
  <si>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</si>
  <si>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</si>
  <si>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</si>
  <si>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</si>
  <si>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</si>
  <si>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</si>
  <si>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</si>
  <si>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</si>
  <si>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</si>
  <si>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</si>
  <si>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</si>
  <si>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</si>
  <si>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</si>
  <si>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</si>
  <si>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</si>
  <si>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</si>
  <si>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</si>
  <si>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</si>
  <si>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</si>
  <si>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</si>
  <si>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</si>
  <si>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</si>
  <si>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</si>
  <si>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</si>
  <si>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</si>
  <si>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</si>
  <si>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</si>
  <si>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</si>
  <si>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</si>
  <si>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</si>
  <si>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</si>
  <si>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</si>
  <si>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</si>
  <si>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</si>
  <si>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</si>
  <si>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</si>
  <si>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</si>
  <si>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</si>
  <si>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</si>
  <si>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</si>
  <si>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</si>
  <si>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</si>
  <si>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</si>
  <si>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</si>
  <si>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</si>
  <si>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</si>
  <si>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</si>
  <si>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</si>
  <si>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</si>
  <si>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</si>
  <si>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</si>
  <si>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</si>
  <si>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</si>
  <si>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</si>
  <si>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</si>
  <si>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</si>
  <si>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</si>
  <si>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</si>
  <si>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</si>
  <si>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</si>
  <si>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</si>
  <si>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</si>
  <si>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</si>
  <si>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</si>
  <si>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</si>
  <si>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</si>
  <si>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</si>
  <si>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</si>
  <si>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</si>
  <si>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</si>
  <si>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</si>
  <si>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</si>
  <si>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</si>
  <si>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</si>
  <si>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</si>
  <si>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</si>
  <si>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</si>
  <si>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</si>
  <si>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</si>
  <si>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</si>
  <si>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</si>
  <si>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</si>
  <si>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</si>
  <si>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</si>
  <si>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</si>
  <si>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</si>
  <si>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</si>
  <si>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</si>
  <si>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</si>
  <si>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</si>
  <si>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</si>
  <si>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</si>
  <si>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</si>
  <si>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</si>
  <si>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</si>
  <si>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</si>
  <si>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</si>
  <si>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</si>
  <si>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</si>
  <si>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</si>
  <si>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</si>
  <si>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</si>
  <si>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</si>
  <si>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</si>
  <si>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</si>
  <si>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</si>
  <si>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</si>
  <si>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</si>
  <si>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</si>
  <si>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</si>
  <si>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</si>
  <si>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</si>
  <si>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</si>
  <si>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</si>
  <si>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</si>
  <si>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</si>
  <si>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</si>
  <si>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</si>
  <si>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</si>
  <si>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</si>
  <si>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</si>
  <si>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</si>
  <si>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</si>
  <si>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</si>
  <si>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</si>
  <si>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</si>
  <si>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</si>
  <si>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</si>
  <si>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</si>
  <si>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</si>
  <si>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</si>
  <si>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</si>
  <si>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</si>
  <si>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</si>
  <si>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</si>
  <si>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</si>
  <si>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</si>
  <si>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</si>
  <si>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</si>
  <si>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</si>
  <si>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</si>
  <si>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</si>
  <si>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</si>
  <si>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</si>
  <si>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</si>
  <si>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</si>
  <si>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</si>
  <si>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</si>
  <si>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</si>
  <si>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</si>
  <si>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</si>
  <si>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</si>
  <si>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</si>
  <si>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</si>
  <si>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</si>
  <si>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</si>
  <si>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</si>
  <si>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</si>
  <si>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</si>
  <si>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</si>
  <si>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</si>
  <si>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</si>
  <si>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</si>
  <si>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</si>
  <si>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</si>
  <si>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</si>
  <si>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</si>
  <si>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</si>
  <si>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</si>
  <si>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</si>
  <si>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</si>
  <si>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</si>
  <si>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</si>
  <si>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</si>
  <si>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</si>
  <si>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</si>
  <si>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</si>
  <si>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</si>
  <si>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</si>
  <si>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</si>
  <si>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</si>
  <si>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</si>
  <si>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</si>
  <si>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</si>
  <si>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</si>
  <si>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</si>
  <si>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</si>
  <si>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</si>
  <si>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</si>
  <si>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</si>
  <si>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</si>
  <si>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</si>
  <si>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</si>
  <si>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</si>
  <si>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</si>
  <si>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</si>
  <si>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</si>
  <si>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</si>
  <si>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</si>
  <si>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</si>
  <si>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</si>
  <si>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</si>
  <si>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</si>
  <si>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</si>
  <si>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</si>
  <si>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</si>
  <si>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</si>
  <si>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</si>
  <si>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</si>
  <si>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</si>
  <si>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</si>
  <si>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</si>
  <si>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</si>
  <si>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</si>
  <si>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</si>
  <si>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</si>
  <si>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</si>
  <si>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</si>
  <si>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</si>
  <si>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</si>
  <si>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</si>
  <si>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</si>
  <si>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</si>
  <si>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</si>
  <si>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</si>
  <si>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</si>
  <si>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</si>
  <si>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</si>
  <si>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</si>
  <si>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</si>
  <si>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</si>
  <si>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</si>
  <si>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</si>
  <si>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</si>
  <si>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</si>
  <si>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</si>
  <si>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</si>
  <si>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</si>
  <si>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</si>
  <si>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</si>
  <si>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</si>
  <si>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</si>
  <si>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</si>
  <si>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</si>
  <si>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</si>
  <si>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</si>
  <si>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</si>
  <si>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</si>
  <si>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</si>
  <si>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</si>
  <si>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</si>
  <si>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</si>
  <si>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</si>
  <si>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</si>
  <si>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</si>
  <si>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</si>
  <si>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</si>
  <si>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</si>
  <si>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</si>
  <si>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</si>
  <si>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</si>
  <si>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</si>
  <si>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</si>
  <si>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</si>
  <si>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</si>
  <si>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</si>
  <si>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</si>
  <si>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</si>
  <si>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</si>
  <si>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</si>
  <si>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</si>
  <si>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</si>
  <si>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</si>
  <si>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</si>
  <si>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</si>
  <si>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</si>
  <si>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</si>
  <si>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</si>
  <si>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</si>
  <si>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</si>
  <si>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</si>
  <si>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</si>
  <si>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</si>
  <si>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</si>
  <si>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</si>
  <si>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</si>
  <si>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</si>
  <si>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</si>
  <si>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</si>
  <si>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</si>
  <si>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</si>
  <si>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</si>
  <si>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</si>
  <si>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</si>
  <si>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</si>
  <si>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</si>
  <si>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</si>
  <si>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</si>
  <si>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</si>
  <si>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</si>
  <si>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</si>
  <si>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</si>
  <si>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</si>
  <si>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</si>
  <si>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</si>
  <si>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</si>
  <si>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</si>
  <si>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</si>
  <si>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</si>
  <si>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</si>
  <si>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</si>
  <si>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</si>
  <si>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</si>
  <si>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</si>
  <si>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</si>
  <si>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</si>
  <si>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</si>
  <si>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</si>
  <si>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</si>
  <si>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</si>
  <si>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</si>
  <si>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</si>
  <si>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</si>
  <si>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</si>
  <si>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</si>
  <si>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</si>
  <si>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</si>
  <si>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</si>
  <si>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</si>
  <si>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</si>
  <si>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</si>
  <si>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</si>
  <si>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</si>
  <si>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</si>
  <si>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</si>
  <si>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</si>
  <si>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</si>
  <si>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</si>
  <si>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</si>
  <si>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</si>
  <si>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</si>
  <si>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</si>
  <si>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</si>
  <si>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</si>
  <si>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</si>
  <si>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</si>
  <si>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</si>
  <si>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</si>
  <si>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</si>
  <si>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</si>
  <si>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</si>
  <si>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</si>
  <si>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</si>
  <si>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</si>
  <si>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</si>
  <si>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</si>
  <si>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</si>
  <si>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</si>
  <si>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</si>
  <si>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</si>
  <si>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</si>
  <si>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</si>
  <si>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</si>
  <si>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</si>
  <si>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</si>
  <si>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</si>
  <si>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</si>
  <si>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</si>
  <si>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</si>
  <si>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</si>
  <si>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</si>
  <si>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</si>
  <si>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</si>
  <si>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</si>
  <si>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</si>
  <si>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</si>
  <si>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</si>
  <si>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</si>
  <si>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</si>
  <si>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</si>
  <si>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</si>
  <si>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</si>
  <si>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</si>
  <si>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</si>
  <si>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</si>
  <si>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</si>
  <si>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</si>
  <si>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</si>
  <si>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</si>
  <si>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</si>
  <si>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</si>
  <si>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</si>
  <si>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</si>
  <si>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</si>
  <si>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</si>
  <si>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</si>
  <si>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</si>
  <si>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</si>
  <si>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</si>
  <si>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</si>
  <si>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</si>
  <si>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</si>
  <si>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</si>
  <si>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</si>
  <si>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</si>
  <si>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</si>
  <si>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</si>
  <si>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</si>
  <si>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</si>
  <si>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</si>
  <si>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</si>
  <si>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</si>
  <si>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</si>
  <si>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</si>
  <si>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</si>
  <si>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</si>
  <si>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</si>
  <si>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</si>
  <si>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</si>
  <si>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</si>
  <si>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</si>
  <si>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</si>
  <si>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</si>
  <si>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</si>
  <si>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</si>
  <si>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</si>
  <si>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</si>
  <si>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</si>
  <si>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</si>
  <si>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</si>
  <si>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</si>
  <si>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</si>
  <si>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</si>
  <si>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</si>
  <si>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</si>
  <si>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</si>
  <si>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</si>
  <si>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</si>
  <si>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</si>
  <si>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</si>
  <si>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</si>
  <si>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</si>
  <si>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</si>
  <si>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</si>
  <si>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</si>
  <si>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</si>
  <si>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</si>
  <si>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</si>
  <si>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</si>
  <si>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</si>
  <si>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</si>
  <si>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</si>
  <si>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</si>
  <si>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</si>
  <si>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</si>
  <si>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</si>
  <si>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</si>
  <si>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</si>
  <si>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</si>
  <si>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</si>
  <si>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</si>
  <si>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</si>
  <si>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</si>
  <si>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</si>
  <si>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</si>
  <si>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</si>
  <si>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</si>
  <si>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</si>
  <si>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</si>
  <si>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</si>
  <si>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</si>
  <si>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</si>
  <si>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</si>
  <si>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</si>
  <si>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</si>
  <si>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</si>
  <si>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</si>
  <si>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</si>
  <si>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</si>
  <si>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</si>
  <si>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</si>
  <si>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</si>
  <si>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</si>
  <si>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</si>
  <si>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</si>
  <si>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</si>
  <si>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</si>
  <si>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</si>
  <si>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</si>
  <si>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</si>
  <si>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</si>
  <si>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</si>
  <si>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</si>
  <si>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</si>
  <si>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</si>
  <si>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</si>
  <si>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</si>
  <si>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</si>
  <si>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</si>
  <si>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</si>
  <si>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</si>
  <si>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</si>
  <si>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</si>
  <si>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</si>
  <si>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</si>
  <si>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</si>
  <si>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</si>
  <si>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</si>
  <si>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</si>
  <si>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</si>
  <si>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</si>
  <si>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</si>
  <si>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</si>
  <si>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</si>
  <si>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</si>
  <si>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</si>
  <si>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</si>
  <si>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</si>
  <si>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</si>
  <si>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</si>
  <si>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</si>
  <si>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</si>
  <si>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</si>
  <si>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</si>
  <si>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</si>
  <si>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</si>
  <si>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</si>
  <si>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</si>
  <si>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</si>
  <si>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</si>
  <si>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</si>
  <si>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</si>
  <si>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</si>
  <si>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</si>
  <si>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</si>
  <si>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</si>
  <si>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</si>
  <si>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</si>
  <si>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</si>
  <si>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</si>
  <si>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</si>
  <si>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</si>
  <si>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</si>
  <si>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</si>
  <si>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</si>
  <si>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</si>
  <si>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</si>
  <si>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</si>
  <si>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</si>
  <si>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</si>
  <si>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</si>
  <si>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</si>
  <si>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</si>
  <si>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</si>
  <si>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</si>
  <si>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</si>
  <si>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</si>
  <si>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</si>
  <si>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</si>
  <si>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</si>
  <si>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</si>
  <si>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</si>
  <si>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</si>
  <si>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</si>
  <si>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</si>
  <si>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</si>
  <si>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</si>
  <si>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</si>
  <si>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</si>
  <si>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</si>
  <si>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</si>
  <si>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</si>
  <si>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</si>
  <si>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</si>
  <si>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</si>
  <si>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</si>
  <si>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</si>
  <si>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</si>
  <si>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</si>
  <si>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</si>
  <si>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</si>
  <si>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</si>
  <si>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</si>
  <si>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</si>
  <si>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</si>
  <si>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</si>
  <si>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</si>
  <si>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</si>
  <si>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</si>
  <si>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</si>
  <si>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</si>
  <si>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</si>
  <si>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</si>
  <si>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</si>
  <si>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</si>
  <si>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</si>
  <si>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</si>
  <si>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</si>
  <si>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</si>
  <si>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</si>
  <si>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</si>
  <si>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</si>
  <si>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</si>
  <si>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</si>
  <si>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</si>
  <si>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</si>
  <si>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</si>
  <si>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</si>
  <si>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</si>
  <si>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</si>
  <si>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</si>
  <si>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</si>
  <si>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</si>
  <si>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</si>
  <si>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</si>
  <si>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</si>
  <si>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</si>
  <si>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</si>
  <si>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</si>
  <si>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</si>
  <si>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</si>
  <si>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</si>
  <si>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</si>
  <si>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</si>
  <si>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</si>
  <si>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</si>
  <si>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</si>
  <si>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</si>
  <si>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</si>
  <si>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</si>
  <si>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</si>
  <si>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</si>
  <si>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</si>
  <si>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</si>
  <si>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</si>
  <si>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</si>
  <si>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</si>
  <si>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</si>
  <si>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</si>
  <si>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</si>
  <si>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</si>
  <si>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</si>
  <si>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</si>
  <si>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</si>
  <si>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</si>
  <si>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</si>
  <si>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</si>
  <si>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</si>
  <si>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</si>
  <si>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</si>
  <si>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</si>
  <si>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</si>
  <si>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</si>
  <si>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</si>
  <si>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</si>
  <si>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</si>
  <si>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</si>
  <si>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</si>
  <si>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</si>
  <si>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</si>
  <si>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</si>
  <si>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</si>
  <si>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</si>
  <si>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</si>
  <si>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</si>
  <si>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</si>
  <si>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</si>
  <si>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</si>
  <si>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</si>
  <si>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</si>
  <si>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</si>
  <si>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</si>
  <si>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</si>
  <si>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</si>
  <si>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</si>
  <si>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</si>
  <si>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</si>
  <si>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</si>
  <si>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</si>
  <si>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</si>
  <si>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</si>
  <si>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</si>
  <si>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</si>
  <si>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</si>
  <si>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</si>
  <si>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</si>
  <si>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</si>
  <si>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</si>
  <si>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</si>
  <si>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</si>
  <si>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</si>
  <si>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</si>
  <si>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</si>
  <si>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</si>
  <si>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</si>
  <si>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</si>
  <si>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</si>
  <si>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</si>
  <si>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</si>
  <si>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</si>
  <si>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</si>
  <si>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</si>
  <si>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</si>
  <si>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</si>
  <si>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</si>
  <si>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</si>
  <si>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</si>
  <si>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</si>
  <si>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</si>
  <si>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</si>
  <si>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</si>
  <si>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</si>
  <si>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</si>
  <si>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</si>
  <si>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</si>
  <si>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</si>
  <si>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</si>
  <si>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</si>
  <si>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</si>
  <si>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</si>
  <si>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</si>
  <si>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</si>
  <si>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</si>
  <si>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</si>
  <si>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</si>
  <si>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</si>
  <si>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</si>
  <si>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</si>
  <si>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</si>
  <si>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</si>
  <si>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</si>
  <si>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</si>
  <si>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</si>
  <si>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</si>
  <si>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</si>
  <si>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</si>
  <si>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</si>
  <si>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</si>
  <si>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</si>
  <si>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</si>
  <si>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</si>
  <si>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</si>
  <si>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</si>
  <si>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</si>
  <si>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</si>
  <si>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</si>
  <si>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</si>
  <si>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</si>
  <si>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</si>
  <si>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</si>
  <si>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</si>
  <si>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</si>
  <si>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</si>
  <si>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</si>
  <si>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</si>
  <si>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</si>
  <si>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</si>
  <si>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</si>
  <si>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</si>
  <si>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</si>
  <si>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</si>
  <si>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</si>
  <si>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</si>
  <si>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</si>
  <si>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</si>
  <si>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</si>
  <si>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</si>
  <si>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</si>
  <si>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</si>
  <si>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</si>
  <si>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</si>
  <si>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</si>
  <si>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</si>
  <si>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</si>
  <si>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</si>
  <si>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</si>
  <si>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</si>
  <si>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</si>
  <si>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</si>
  <si>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</si>
  <si>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</si>
  <si>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</si>
  <si>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</si>
  <si>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</si>
  <si>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</si>
  <si>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</si>
  <si>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</si>
  <si>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</si>
  <si>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</si>
  <si>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</si>
  <si>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</si>
  <si>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</si>
  <si>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</si>
  <si>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</si>
  <si>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</si>
  <si>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</si>
  <si>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</si>
  <si>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</si>
  <si>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</si>
  <si>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</si>
  <si>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</si>
  <si>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</si>
  <si>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</si>
  <si>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</si>
  <si>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</si>
  <si>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</si>
  <si>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</si>
  <si>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</si>
  <si>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</si>
  <si>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</si>
  <si>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</si>
  <si>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</si>
  <si>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</si>
  <si>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</si>
  <si>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</si>
  <si>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</si>
  <si>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</si>
  <si>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</si>
  <si>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</si>
  <si>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</si>
  <si>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</si>
  <si>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</si>
  <si>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</si>
  <si>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</si>
  <si>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</si>
  <si>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</si>
  <si>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</si>
  <si>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</si>
  <si>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</si>
  <si>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</si>
  <si>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</si>
  <si>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</si>
  <si>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</si>
  <si>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</si>
  <si>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</si>
  <si>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</si>
  <si>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</si>
  <si>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</si>
  <si>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</si>
  <si>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</si>
  <si>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</si>
  <si>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</si>
  <si>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</si>
  <si>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</si>
  <si>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</si>
  <si>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</si>
  <si>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</si>
  <si>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</si>
  <si>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</si>
  <si>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</si>
  <si>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</si>
  <si>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</si>
  <si>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</si>
  <si>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</si>
  <si>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</si>
  <si>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</si>
  <si>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</si>
  <si>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</si>
  <si>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</si>
  <si>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</si>
  <si>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</si>
  <si>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</si>
  <si>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</si>
  <si>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</si>
  <si>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</si>
  <si>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</si>
  <si>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</si>
  <si>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</si>
  <si>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</si>
  <si>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</si>
  <si>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</si>
  <si>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</si>
  <si>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</si>
  <si>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</si>
  <si>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</si>
  <si>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</si>
  <si>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</si>
  <si>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</si>
  <si>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</si>
  <si>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</si>
  <si>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</si>
  <si>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</si>
  <si>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</si>
  <si>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</si>
  <si>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</si>
  <si>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</si>
  <si>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</si>
  <si>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</si>
  <si>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</si>
  <si>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</si>
  <si>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</si>
  <si>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</si>
  <si>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</si>
  <si>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</si>
  <si>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</si>
  <si>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</si>
  <si>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</si>
  <si>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</si>
  <si>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</si>
  <si>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</si>
  <si>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</si>
  <si>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</si>
  <si>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</si>
  <si>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</si>
  <si>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</si>
  <si>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</si>
  <si>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</si>
  <si>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</si>
  <si>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</si>
  <si>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</si>
  <si>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</si>
  <si>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</si>
  <si>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</si>
  <si>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</si>
  <si>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</si>
  <si>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</si>
  <si>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</si>
  <si>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</si>
  <si>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</si>
  <si>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</si>
  <si>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</si>
  <si>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</si>
  <si>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</si>
  <si>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</si>
  <si>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</si>
  <si>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</si>
  <si>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</si>
  <si>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</si>
  <si>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</si>
  <si>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</si>
  <si>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</si>
  <si>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</si>
  <si>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</si>
  <si>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</si>
  <si>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</si>
  <si>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</si>
  <si>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</si>
  <si>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</si>
  <si>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</si>
  <si>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</si>
  <si>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</si>
  <si>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</si>
  <si>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</si>
  <si>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</si>
  <si>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</si>
  <si>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</si>
  <si>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</si>
  <si>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</si>
  <si>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</si>
  <si>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</si>
  <si>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</si>
  <si>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</si>
  <si>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</si>
  <si>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</si>
  <si>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</si>
  <si>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</si>
  <si>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</si>
  <si>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</si>
  <si>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</si>
  <si>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</si>
  <si>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</si>
  <si>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</si>
  <si>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</si>
  <si>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</si>
  <si>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</si>
  <si>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</si>
  <si>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</si>
  <si>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</si>
  <si>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</si>
  <si>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</si>
  <si>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</si>
  <si>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</si>
  <si>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</si>
  <si>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</si>
  <si>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</si>
  <si>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</si>
  <si>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</si>
  <si>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</si>
  <si>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</si>
  <si>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</si>
  <si>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</si>
  <si>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</si>
  <si>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</si>
  <si>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</si>
  <si>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</si>
  <si>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</si>
  <si>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</si>
  <si>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</si>
  <si>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</si>
  <si>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</si>
  <si>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</si>
  <si>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</si>
  <si>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</si>
  <si>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</si>
  <si>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</si>
  <si>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</si>
  <si>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</si>
  <si>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</si>
  <si>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</si>
  <si>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</si>
  <si>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</si>
  <si>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</si>
  <si>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</si>
  <si>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</si>
  <si>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</si>
  <si>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</si>
  <si>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</si>
  <si>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</si>
  <si>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</si>
  <si>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</si>
  <si>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</si>
  <si>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</si>
  <si>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</si>
  <si>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</si>
  <si>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</si>
  <si>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</si>
  <si>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</si>
  <si>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</si>
  <si>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</si>
  <si>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</si>
  <si>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</si>
  <si>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</si>
  <si>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</si>
  <si>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</si>
  <si>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</si>
  <si>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</si>
  <si>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</si>
  <si>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</si>
  <si>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</si>
  <si>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</si>
  <si>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</si>
  <si>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</si>
  <si>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</si>
  <si>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</si>
  <si>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</si>
  <si>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</si>
  <si>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</si>
  <si>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</si>
  <si>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</si>
  <si>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</si>
  <si>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</si>
  <si>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</si>
  <si>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</si>
  <si>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</si>
  <si>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</si>
  <si>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</si>
  <si>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</si>
  <si>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</si>
  <si>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</si>
  <si>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</si>
  <si>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</si>
  <si>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</si>
  <si>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</si>
  <si>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</si>
  <si>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</si>
  <si>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</si>
  <si>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</si>
  <si>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</si>
  <si>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</si>
  <si>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</si>
  <si>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</si>
  <si>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</si>
  <si>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</si>
  <si>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</si>
  <si>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</si>
  <si>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</si>
  <si>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</si>
  <si>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</si>
  <si>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</si>
  <si>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</si>
  <si>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</si>
  <si>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</si>
  <si>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</si>
  <si>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</si>
  <si>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</si>
  <si>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</si>
  <si>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</si>
  <si>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</si>
  <si>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</si>
  <si>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</si>
  <si>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</si>
  <si>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</si>
  <si>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</si>
  <si>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</si>
  <si>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</si>
  <si>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</si>
  <si>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</si>
  <si>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</si>
  <si>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</si>
  <si>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</si>
  <si>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</si>
  <si>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</si>
  <si>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</si>
  <si>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</si>
  <si>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</si>
  <si>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</si>
  <si>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</si>
  <si>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</si>
  <si>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</si>
  <si>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</si>
  <si>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</si>
  <si>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</si>
  <si>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</si>
  <si>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</si>
  <si>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</si>
  <si>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</si>
  <si>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</si>
  <si>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</si>
  <si>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</si>
  <si>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</si>
  <si>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</si>
  <si>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</si>
  <si>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</si>
  <si>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</si>
  <si>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</si>
  <si>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</si>
  <si>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</si>
  <si>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</si>
  <si>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</si>
  <si>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</si>
  <si>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</si>
  <si>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</si>
  <si>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</si>
  <si>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</si>
  <si>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</si>
  <si>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</si>
  <si>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</si>
  <si>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</si>
  <si>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</si>
  <si>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</si>
  <si>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</si>
  <si>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</si>
  <si>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</si>
  <si>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</si>
  <si>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</si>
  <si>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</si>
  <si>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</si>
  <si>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</si>
  <si>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</si>
  <si>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</si>
  <si>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</si>
  <si>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</si>
  <si>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</si>
  <si>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</si>
  <si>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</si>
  <si>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</si>
  <si>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</si>
  <si>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</si>
  <si>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</si>
  <si>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</si>
  <si>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</si>
  <si>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</si>
  <si>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</si>
  <si>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</si>
  <si>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</si>
  <si>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</si>
  <si>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</si>
  <si>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</si>
  <si>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</si>
  <si>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</si>
  <si>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</si>
  <si>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</si>
  <si>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</si>
  <si>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</si>
  <si>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</si>
  <si>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</si>
  <si>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</si>
  <si>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</si>
  <si>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</si>
  <si>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</si>
  <si>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</si>
  <si>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</si>
  <si>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</si>
  <si>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</si>
  <si>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</si>
  <si>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</si>
  <si>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</si>
  <si>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</si>
  <si>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</si>
  <si>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</si>
  <si>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</si>
  <si>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</si>
  <si>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</si>
  <si>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</si>
  <si>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</si>
  <si>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</si>
  <si>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</si>
  <si>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</si>
  <si>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</si>
  <si>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</si>
  <si>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</si>
  <si>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</si>
  <si>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</si>
  <si>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</si>
  <si>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</si>
  <si>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</si>
  <si>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</si>
  <si>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</si>
  <si>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</si>
  <si>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</si>
  <si>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</si>
  <si>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</si>
  <si>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</si>
  <si>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</si>
  <si>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</si>
  <si>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</si>
  <si>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</si>
  <si>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</si>
  <si>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</si>
  <si>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</si>
  <si>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</si>
  <si>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</si>
  <si>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</si>
  <si>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</si>
  <si>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</si>
  <si>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</si>
  <si>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</si>
  <si>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</si>
  <si>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</si>
  <si>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</si>
  <si>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</si>
  <si>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</si>
  <si>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</si>
  <si>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</si>
  <si>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</si>
  <si>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</si>
  <si>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</si>
  <si>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</si>
  <si>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</si>
  <si>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</si>
  <si>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</si>
  <si>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</si>
  <si>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</si>
  <si>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</si>
  <si>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</si>
  <si>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</si>
  <si>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</si>
  <si>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</si>
  <si>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</si>
  <si>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</si>
  <si>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</si>
  <si>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</si>
  <si>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</si>
  <si>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</si>
  <si>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</si>
  <si>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</si>
  <si>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</si>
  <si>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</si>
  <si>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</si>
  <si>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</si>
  <si>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</si>
  <si>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</si>
  <si>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</si>
  <si>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</si>
  <si>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</si>
  <si>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</si>
  <si>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</si>
  <si>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</si>
  <si>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</si>
  <si>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</si>
  <si>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</si>
  <si>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</si>
  <si>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</si>
  <si>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</si>
  <si>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</si>
  <si>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</si>
  <si>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</si>
  <si>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</si>
  <si>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</si>
  <si>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</si>
  <si>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</si>
  <si>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</si>
  <si>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</si>
  <si>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</si>
  <si>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</si>
  <si>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</si>
  <si>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</si>
  <si>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</si>
  <si>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</si>
  <si>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</si>
  <si>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</si>
  <si>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</si>
  <si>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</si>
  <si>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</si>
  <si>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</si>
  <si>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</si>
  <si>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</si>
  <si>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</si>
  <si>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</si>
  <si>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</si>
  <si>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</si>
  <si>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</si>
  <si>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</si>
  <si>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</si>
  <si>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</si>
  <si>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</si>
  <si>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</si>
  <si>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</si>
  <si>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</si>
  <si>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</si>
  <si>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</si>
  <si>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</si>
  <si>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</si>
  <si>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</si>
  <si>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</si>
  <si>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</si>
  <si>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</si>
  <si>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</si>
  <si>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</si>
  <si>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</si>
  <si>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</si>
  <si>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</si>
  <si>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</si>
  <si>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</si>
  <si>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</si>
  <si>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</si>
  <si>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</si>
  <si>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</si>
  <si>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</si>
  <si>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</si>
  <si>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</si>
  <si>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</si>
  <si>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</si>
  <si>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</si>
  <si>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</si>
  <si>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</si>
  <si>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</si>
  <si>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</si>
  <si>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</si>
  <si>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</si>
  <si>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</si>
  <si>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</si>
  <si>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</si>
  <si>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</si>
  <si>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</si>
  <si>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</si>
  <si>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</si>
  <si>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</si>
  <si>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</si>
  <si>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</si>
  <si>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</si>
  <si>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</si>
  <si>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</si>
  <si>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</si>
  <si>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</si>
  <si>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</si>
  <si>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</si>
  <si>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</si>
  <si>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</si>
  <si>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</si>
  <si>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</si>
  <si>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</si>
  <si>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</si>
  <si>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</si>
  <si>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</si>
  <si>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</si>
  <si>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</si>
  <si>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</si>
  <si>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</si>
  <si>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</si>
  <si>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</si>
  <si>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</si>
  <si>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</si>
  <si>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</si>
  <si>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</si>
  <si>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</si>
  <si>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</si>
  <si>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</si>
  <si>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</si>
  <si>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</si>
  <si>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</si>
  <si>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</si>
  <si>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</si>
  <si>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</si>
  <si>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</si>
  <si>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</si>
  <si>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</si>
  <si>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</si>
  <si>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</si>
  <si>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</si>
  <si>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</si>
  <si>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</si>
  <si>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</si>
  <si>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</si>
  <si>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</si>
  <si>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</si>
  <si>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</si>
  <si>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</si>
  <si>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</si>
  <si>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</si>
  <si>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</si>
  <si>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</si>
  <si>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</si>
  <si>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</si>
  <si>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</si>
  <si>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</si>
  <si>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</si>
  <si>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</si>
  <si>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</si>
  <si>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</si>
  <si>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</si>
  <si>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</si>
  <si>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</si>
  <si>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</si>
  <si>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</si>
  <si>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</si>
  <si>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</si>
  <si>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</si>
  <si>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</si>
  <si>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</si>
  <si>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</si>
  <si>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</si>
  <si>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</si>
  <si>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</si>
  <si>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</si>
  <si>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</si>
  <si>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</si>
  <si>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</si>
  <si>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</si>
  <si>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</si>
  <si>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</si>
  <si>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</si>
  <si>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</si>
  <si>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</si>
  <si>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</si>
  <si>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</si>
  <si>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</si>
  <si>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</si>
  <si>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</si>
  <si>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</si>
  <si>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</si>
  <si>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</si>
  <si>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</si>
  <si>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</si>
  <si>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</si>
  <si>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</si>
  <si>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</si>
  <si>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</si>
  <si>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</si>
  <si>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</si>
  <si>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</si>
  <si>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</si>
  <si>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</si>
  <si>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</si>
  <si>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</si>
  <si>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</si>
  <si>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</si>
  <si>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</si>
  <si>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</si>
  <si>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</si>
  <si>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</si>
  <si>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</si>
  <si>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</si>
  <si>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</si>
  <si>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</si>
  <si>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</si>
  <si>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</si>
  <si>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</si>
  <si>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</si>
  <si>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</si>
  <si>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</si>
  <si>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</si>
  <si>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</si>
  <si>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</si>
  <si>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</si>
  <si>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</si>
  <si>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</si>
  <si>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</si>
  <si>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</si>
  <si>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</si>
  <si>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</si>
  <si>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</si>
  <si>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</si>
  <si>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</si>
  <si>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</si>
  <si>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</si>
  <si>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</si>
  <si>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</si>
  <si>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</si>
  <si>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</si>
  <si>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</si>
  <si>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</si>
  <si>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</si>
  <si>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</si>
  <si>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</si>
  <si>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</si>
  <si>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</si>
  <si>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</si>
  <si>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</si>
  <si>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</si>
  <si>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</si>
  <si>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</si>
  <si>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</si>
  <si>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</si>
  <si>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</si>
  <si>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</si>
  <si>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</si>
  <si>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</si>
  <si>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</si>
  <si>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</si>
  <si>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</si>
  <si>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</si>
  <si>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</si>
  <si>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</si>
  <si>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</si>
  <si>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</si>
  <si>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</si>
  <si>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</si>
  <si>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</si>
  <si>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</si>
  <si>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</si>
  <si>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</si>
  <si>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</si>
  <si>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</si>
  <si>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</si>
  <si>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</si>
  <si>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</si>
  <si>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</si>
  <si>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</si>
  <si>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</si>
  <si>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</si>
  <si>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</si>
  <si>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</si>
  <si>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</si>
  <si>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</si>
  <si>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</si>
  <si>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</si>
  <si>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</si>
  <si>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</si>
  <si>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</si>
  <si>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</si>
  <si>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</si>
  <si>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</si>
  <si>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</si>
  <si>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</si>
  <si>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</si>
  <si>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</si>
  <si>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</si>
  <si>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</si>
  <si>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</si>
  <si>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</si>
  <si>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</si>
  <si>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</si>
  <si>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</si>
  <si>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</si>
  <si>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</si>
  <si>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</si>
  <si>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</si>
  <si>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</si>
  <si>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</si>
  <si>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</si>
  <si>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</si>
  <si>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</si>
  <si>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</si>
  <si>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</si>
  <si>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</si>
  <si>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</si>
  <si>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</si>
  <si>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</si>
  <si>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</si>
  <si>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</si>
  <si>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</si>
  <si>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</si>
  <si>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</si>
  <si>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</si>
  <si>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</si>
  <si>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</si>
  <si>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</si>
  <si>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</si>
  <si>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</si>
  <si>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</si>
  <si>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</si>
  <si>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</si>
  <si>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</si>
  <si>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</si>
  <si>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</si>
  <si>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</si>
  <si>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</si>
  <si>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</si>
  <si>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</si>
  <si>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</si>
  <si>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</si>
  <si>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</si>
  <si>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</si>
  <si>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</si>
  <si>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</si>
  <si>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</si>
  <si>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</si>
  <si>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</si>
  <si>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</si>
  <si>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</si>
  <si>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</si>
  <si>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</si>
  <si>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</si>
  <si>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</si>
  <si>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</si>
  <si>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</si>
  <si>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</si>
  <si>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</si>
  <si>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</si>
  <si>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</si>
  <si>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</si>
  <si>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</si>
  <si>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</si>
  <si>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</si>
  <si>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</si>
  <si>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</si>
  <si>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</si>
  <si>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</si>
  <si>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</si>
  <si>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</si>
  <si>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</si>
  <si>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</si>
  <si>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</si>
  <si>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</si>
  <si>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</si>
  <si>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</si>
  <si>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</si>
  <si>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</si>
  <si>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</si>
  <si>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</si>
  <si>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</si>
  <si>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</si>
  <si>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</si>
  <si>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</si>
  <si>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</si>
  <si>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</si>
  <si>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</si>
  <si>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</si>
  <si>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</si>
  <si>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</si>
  <si>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</si>
  <si>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</si>
  <si>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</si>
  <si>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</si>
  <si>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</si>
  <si>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</si>
  <si>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</si>
  <si>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</si>
  <si>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</si>
  <si>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</si>
  <si>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</si>
  <si>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</si>
  <si>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</si>
  <si>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</si>
  <si>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</si>
  <si>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</si>
  <si>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</si>
  <si>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</si>
  <si>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</si>
  <si>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</si>
  <si>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</si>
  <si>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</si>
  <si>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</si>
  <si>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</si>
  <si>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</si>
  <si>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</si>
  <si>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</si>
  <si>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</si>
  <si>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</si>
  <si>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</si>
  <si>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</si>
  <si>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</si>
  <si>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</si>
  <si>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</si>
  <si>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</si>
  <si>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</si>
  <si>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</si>
  <si>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</si>
  <si>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</si>
  <si>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</si>
  <si>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</si>
  <si>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</si>
  <si>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</si>
  <si>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</si>
  <si>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</si>
  <si>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</si>
  <si>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</si>
  <si>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</si>
  <si>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</si>
  <si>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</si>
  <si>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</si>
  <si>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</si>
  <si>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</si>
  <si>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</si>
  <si>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</si>
  <si>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</si>
  <si>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</si>
  <si>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</si>
  <si>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</si>
  <si>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</si>
  <si>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</si>
  <si>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</si>
  <si>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</si>
  <si>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</si>
  <si>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</si>
  <si>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</si>
  <si>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</si>
  <si>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</si>
  <si>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</si>
  <si>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</si>
  <si>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</si>
  <si>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</si>
  <si>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</si>
  <si>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</si>
  <si>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</si>
  <si>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</si>
  <si>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</si>
  <si>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</si>
  <si>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</si>
  <si>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</si>
  <si>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</si>
  <si>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</si>
  <si>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</si>
  <si>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</si>
  <si>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</si>
  <si>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</si>
  <si>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</si>
  <si>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</si>
  <si>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</si>
  <si>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</si>
  <si>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</si>
  <si>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</si>
  <si>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</si>
  <si>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</si>
  <si>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</si>
  <si>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</si>
  <si>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</si>
  <si>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</si>
  <si>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</si>
  <si>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</si>
  <si>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</si>
  <si>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</si>
  <si>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</si>
  <si>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</si>
  <si>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</si>
  <si>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</si>
  <si>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</si>
  <si>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</si>
  <si>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</si>
  <si>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</si>
  <si>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</si>
  <si>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</si>
  <si>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</si>
  <si>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</si>
  <si>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</si>
  <si>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</si>
  <si>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</si>
  <si>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</si>
  <si>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</si>
  <si>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</si>
  <si>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</si>
  <si>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</si>
  <si>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</si>
  <si>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</si>
  <si>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</si>
  <si>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</si>
  <si>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</si>
  <si>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</si>
  <si>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</si>
  <si>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</si>
  <si>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</si>
  <si>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</si>
  <si>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</si>
  <si>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</si>
  <si>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</si>
  <si>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</si>
  <si>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</si>
  <si>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</si>
  <si>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</si>
  <si>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</si>
  <si>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</si>
  <si>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</si>
  <si>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</si>
  <si>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</si>
  <si>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</si>
  <si>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</si>
  <si>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</si>
  <si>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</si>
  <si>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</si>
  <si>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</si>
  <si>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</si>
  <si>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</si>
  <si>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</si>
  <si>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</si>
  <si>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</si>
  <si>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</si>
  <si>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</si>
  <si>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</si>
  <si>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</si>
  <si>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</si>
  <si>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</si>
  <si>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</si>
  <si>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</si>
  <si>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</si>
  <si>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</si>
  <si>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</si>
  <si>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</si>
  <si>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</si>
  <si>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</si>
  <si>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</si>
  <si>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</si>
  <si>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</si>
  <si>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</si>
  <si>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</si>
  <si>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</si>
  <si>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</si>
  <si>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</si>
  <si>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</si>
  <si>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</si>
  <si>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</si>
  <si>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</si>
  <si>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</si>
  <si>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</si>
  <si>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</si>
  <si>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</si>
  <si>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</si>
  <si>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</si>
  <si>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</si>
  <si>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</si>
  <si>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</si>
  <si>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</si>
  <si>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</si>
  <si>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</si>
  <si>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</si>
  <si>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</si>
  <si>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</si>
  <si>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</si>
  <si>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</si>
  <si>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</si>
  <si>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</si>
  <si>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</si>
  <si>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</si>
  <si>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</si>
  <si>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</si>
  <si>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</si>
  <si>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</si>
  <si>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</si>
  <si>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</si>
  <si>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</si>
  <si>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</si>
  <si>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</si>
  <si>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</si>
  <si>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</si>
  <si>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</si>
  <si>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</si>
  <si>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</si>
  <si>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</si>
  <si>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</si>
  <si>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</si>
  <si>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</si>
  <si>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</si>
  <si>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</si>
  <si>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</si>
  <si>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</si>
  <si>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</si>
  <si>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</si>
  <si>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</si>
  <si>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</si>
  <si>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</si>
  <si>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</si>
  <si>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</si>
  <si>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</si>
  <si>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</si>
  <si>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</si>
  <si>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</si>
  <si>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</si>
  <si>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</si>
  <si>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</si>
  <si>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</si>
  <si>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</si>
  <si>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</si>
  <si>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</si>
  <si>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</si>
  <si>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</si>
  <si>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</si>
  <si>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</si>
  <si>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</si>
  <si>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</si>
  <si>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</si>
  <si>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</si>
  <si>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</si>
  <si>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</si>
  <si>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</si>
  <si>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</si>
  <si>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</si>
  <si>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</si>
  <si>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</si>
  <si>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</si>
  <si>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</si>
  <si>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</si>
  <si>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</si>
  <si>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</si>
  <si>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</si>
  <si>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</si>
  <si>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</si>
  <si>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</si>
  <si>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</si>
  <si>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</si>
  <si>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</si>
  <si>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</si>
  <si>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</si>
  <si>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</si>
  <si>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</si>
  <si>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</si>
  <si>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</si>
  <si>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</si>
  <si>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</si>
  <si>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</si>
  <si>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</si>
  <si>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</si>
  <si>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</si>
  <si>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</si>
  <si>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</si>
  <si>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</si>
  <si>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</si>
  <si>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</si>
  <si>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</si>
  <si>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</si>
  <si>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</si>
  <si>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</si>
  <si>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</si>
  <si>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</si>
  <si>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</si>
  <si>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</si>
  <si>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</si>
  <si>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</si>
  <si>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</si>
  <si>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</si>
  <si>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</si>
  <si>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</si>
  <si>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</si>
  <si>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</si>
  <si>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</si>
  <si>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</si>
  <si>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</si>
  <si>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</si>
  <si>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</si>
  <si>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</si>
  <si>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</si>
  <si>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</si>
  <si>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</si>
  <si>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</si>
  <si>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</si>
  <si>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</si>
  <si>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</si>
  <si>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</si>
  <si>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</si>
  <si>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</si>
  <si>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</si>
  <si>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</si>
  <si>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</si>
  <si>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</si>
  <si>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</si>
  <si>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</si>
  <si>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</si>
  <si>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</si>
  <si>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</si>
  <si>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</si>
  <si>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</si>
  <si>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</si>
  <si>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</si>
  <si>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</si>
  <si>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</si>
  <si>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</si>
  <si>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</si>
  <si>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</si>
  <si>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</si>
  <si>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</si>
  <si>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</si>
  <si>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</si>
  <si>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</si>
  <si>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</si>
  <si>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</si>
  <si>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</si>
  <si>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</si>
  <si>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</si>
  <si>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</si>
  <si>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</si>
  <si>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</si>
  <si>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</si>
  <si>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</si>
  <si>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</si>
  <si>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</si>
  <si>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</si>
  <si>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</si>
  <si>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</si>
  <si>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</si>
  <si>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</si>
  <si>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</si>
  <si>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</si>
  <si>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</si>
  <si>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</si>
  <si>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</si>
  <si>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</si>
  <si>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</si>
  <si>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</si>
  <si>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</si>
  <si>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</si>
  <si>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</si>
  <si>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</si>
  <si>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</si>
  <si>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</si>
  <si>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</si>
  <si>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</si>
  <si>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</si>
  <si>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</si>
  <si>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</si>
  <si>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</si>
  <si>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</si>
  <si>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</si>
  <si>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</si>
  <si>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</si>
  <si>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</si>
  <si>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</si>
  <si>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</si>
  <si>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</si>
  <si>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</si>
  <si>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</si>
  <si>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</si>
  <si>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</si>
  <si>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</si>
  <si>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</si>
  <si>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</si>
  <si>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</si>
  <si>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</si>
  <si>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</si>
  <si>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</si>
  <si>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</si>
  <si>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</si>
  <si>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</si>
  <si>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</si>
  <si>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</si>
  <si>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</si>
  <si>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</si>
  <si>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</si>
  <si>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</si>
  <si>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</si>
  <si>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</si>
  <si>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</si>
  <si>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</si>
  <si>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</si>
  <si>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</si>
  <si>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</si>
  <si>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</si>
  <si>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</si>
  <si>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</si>
  <si>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</si>
  <si>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</si>
  <si>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</si>
  <si>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</si>
  <si>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</si>
  <si>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</si>
  <si>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</si>
  <si>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</si>
  <si>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</si>
  <si>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</si>
  <si>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</si>
  <si>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</si>
  <si>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</si>
  <si>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</si>
  <si>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</si>
  <si>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</si>
  <si>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</si>
  <si>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</si>
  <si>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</si>
  <si>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</si>
  <si>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</si>
  <si>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</si>
  <si>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</si>
  <si>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</si>
  <si>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</si>
  <si>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</si>
  <si>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</si>
  <si>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</si>
  <si>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</si>
  <si>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</si>
  <si>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</si>
  <si>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</si>
  <si>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</si>
  <si>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</si>
  <si>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</si>
  <si>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</si>
  <si>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</si>
  <si>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</si>
  <si>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</si>
  <si>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</si>
  <si>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</si>
  <si>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</si>
  <si>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</si>
  <si>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</si>
  <si>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</si>
  <si>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</si>
  <si>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</si>
  <si>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</si>
  <si>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</si>
  <si>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</si>
  <si>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</si>
  <si>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</si>
  <si>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</si>
  <si>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</si>
  <si>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</si>
  <si>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</si>
  <si>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</si>
  <si>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</si>
  <si>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</si>
  <si>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</si>
  <si>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</si>
  <si>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</si>
  <si>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</si>
  <si>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</si>
  <si>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</si>
  <si>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</si>
  <si>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</si>
  <si>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</si>
  <si>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</si>
  <si>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</si>
  <si>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</si>
  <si>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</si>
  <si>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</si>
  <si>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</si>
  <si>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</si>
  <si>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</si>
  <si>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</si>
  <si>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</si>
  <si>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</si>
  <si>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</si>
  <si>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</si>
  <si>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</si>
  <si>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</si>
  <si>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</si>
  <si>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</si>
  <si>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</si>
  <si>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</si>
  <si>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</si>
  <si>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</si>
  <si>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</si>
  <si>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</si>
  <si>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</si>
  <si>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</si>
  <si>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</si>
  <si>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</si>
  <si>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</si>
  <si>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</si>
  <si>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</si>
  <si>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</si>
  <si>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</si>
  <si>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</si>
  <si>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</si>
  <si>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</si>
  <si>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</si>
  <si>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</si>
  <si>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</si>
  <si>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</si>
  <si>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</si>
  <si>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</si>
  <si>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</si>
  <si>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</si>
  <si>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</si>
  <si>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</si>
  <si>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</si>
  <si>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</si>
  <si>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</si>
  <si>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</si>
  <si>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</si>
  <si>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</si>
  <si>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</si>
  <si>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</si>
  <si>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</si>
  <si>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</si>
  <si>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</si>
  <si>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</si>
  <si>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</si>
  <si>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</si>
  <si>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</si>
  <si>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</si>
  <si>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</si>
  <si>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</si>
  <si>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</si>
  <si>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</si>
  <si>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</si>
  <si>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</si>
  <si>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</si>
  <si>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</si>
  <si>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</si>
  <si>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</si>
  <si>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</si>
  <si>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</si>
  <si>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</si>
  <si>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</si>
  <si>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</si>
  <si>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</si>
  <si>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</si>
  <si>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</si>
  <si>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</si>
  <si>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</si>
  <si>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</si>
  <si>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</si>
  <si>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</si>
  <si>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</si>
  <si>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</si>
  <si>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</si>
  <si>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</si>
  <si>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</si>
  <si>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</si>
  <si>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</si>
  <si>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</si>
  <si>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</si>
  <si>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</si>
  <si>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</si>
  <si>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</si>
  <si>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</si>
  <si>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</si>
  <si>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</si>
  <si>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</si>
  <si>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</si>
  <si>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</si>
  <si>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</si>
  <si>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</si>
  <si>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</si>
  <si>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</si>
  <si>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</si>
  <si>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</si>
  <si>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</si>
  <si>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</si>
  <si>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</si>
  <si>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</si>
  <si>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</si>
  <si>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</si>
  <si>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</si>
  <si>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</si>
  <si>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</si>
  <si>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</si>
  <si>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</si>
  <si>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</si>
  <si>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</si>
  <si>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</si>
  <si>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</si>
  <si>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</si>
  <si>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</si>
  <si>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</si>
  <si>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</si>
  <si>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</si>
  <si>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</si>
  <si>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</si>
  <si>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</si>
  <si>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</si>
  <si>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</si>
  <si>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</si>
  <si>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</si>
  <si>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</si>
  <si>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</si>
  <si>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</si>
  <si>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</si>
  <si>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</si>
  <si>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</si>
  <si>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</si>
  <si>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</si>
  <si>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</si>
  <si>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</si>
  <si>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</si>
  <si>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</si>
  <si>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</si>
  <si>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</si>
  <si>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</si>
  <si>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</si>
  <si>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</si>
  <si>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</si>
  <si>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</si>
  <si>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</si>
  <si>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</si>
  <si>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</si>
  <si>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</si>
  <si>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</si>
  <si>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</si>
  <si>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</si>
  <si>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</si>
  <si>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</si>
  <si>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</si>
  <si>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</si>
  <si>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</si>
  <si>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</si>
  <si>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</si>
  <si>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</si>
  <si>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</si>
  <si>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</si>
  <si>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</si>
  <si>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</si>
  <si>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</si>
  <si>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</si>
  <si>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</si>
  <si>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</si>
  <si>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</si>
  <si>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</si>
  <si>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</si>
  <si>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</si>
  <si>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</si>
  <si>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</si>
  <si>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</si>
  <si>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</si>
  <si>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</si>
  <si>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</si>
  <si>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</si>
  <si>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</si>
  <si>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</si>
  <si>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</si>
  <si>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</si>
  <si>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</si>
  <si>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</si>
  <si>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</si>
  <si>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</si>
  <si>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</si>
  <si>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</si>
  <si>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</si>
  <si>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</si>
  <si>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</si>
  <si>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</si>
  <si>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</si>
  <si>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</si>
  <si>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</si>
  <si>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</si>
  <si>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</si>
  <si>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</si>
  <si>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</si>
  <si>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</si>
  <si>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</si>
  <si>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</si>
  <si>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</si>
  <si>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</si>
  <si>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</si>
  <si>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</si>
  <si>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</si>
  <si>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</si>
  <si>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</si>
  <si>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</si>
  <si>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</si>
  <si>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</si>
  <si>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</si>
  <si>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</si>
  <si>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</si>
  <si>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</si>
  <si>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</si>
  <si>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</si>
  <si>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</si>
  <si>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</si>
  <si>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</si>
  <si>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</si>
  <si>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</si>
  <si>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</si>
  <si>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</si>
  <si>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</si>
  <si>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</si>
  <si>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</si>
  <si>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</si>
  <si>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</si>
  <si>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</si>
  <si>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</si>
  <si>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</si>
  <si>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</si>
  <si>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</si>
  <si>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</si>
  <si>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</si>
  <si>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</si>
  <si>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</si>
  <si>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</si>
  <si>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</si>
  <si>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</si>
  <si>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</si>
  <si>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</si>
  <si>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</si>
  <si>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</si>
  <si>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</si>
  <si>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</si>
  <si>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</si>
  <si>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</si>
  <si>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</si>
  <si>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</si>
  <si>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</si>
  <si>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</si>
  <si>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</si>
  <si>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</si>
  <si>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</si>
  <si>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</si>
  <si>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</si>
  <si>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</si>
  <si>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</si>
  <si>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</si>
  <si>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</si>
  <si>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</si>
  <si>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</si>
  <si>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</si>
  <si>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</si>
  <si>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</si>
  <si>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</si>
  <si>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</si>
  <si>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</si>
  <si>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</si>
  <si>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</si>
  <si>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</si>
  <si>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</si>
  <si>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</si>
  <si>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</si>
  <si>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</si>
  <si>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</si>
  <si>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</si>
  <si>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</si>
  <si>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</si>
  <si>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</si>
  <si>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</si>
  <si>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</si>
  <si>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</si>
  <si>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</si>
  <si>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</si>
  <si>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</si>
  <si>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</si>
  <si>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</si>
  <si>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</si>
  <si>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</si>
  <si>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</si>
  <si>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</si>
  <si>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</si>
  <si>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</si>
  <si>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</si>
  <si>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</si>
  <si>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</si>
  <si>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</si>
  <si>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</si>
  <si>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</si>
  <si>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</si>
  <si>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</si>
  <si>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</si>
  <si>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</si>
  <si>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</si>
  <si>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</si>
  <si>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</si>
  <si>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</si>
  <si>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</si>
  <si>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</si>
  <si>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</si>
  <si>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</si>
  <si>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</si>
  <si>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</si>
  <si>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</si>
  <si>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</si>
  <si>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</si>
  <si>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</si>
  <si>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</si>
  <si>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</si>
  <si>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</si>
  <si>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</si>
  <si>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</si>
  <si>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</si>
  <si>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</si>
  <si>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</si>
  <si>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</si>
  <si>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</si>
  <si>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</si>
  <si>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</si>
  <si>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</si>
  <si>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</si>
  <si>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</si>
  <si>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</si>
  <si>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</si>
  <si>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</si>
  <si>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</si>
  <si>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</si>
  <si>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</si>
  <si>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</si>
  <si>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</si>
  <si>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</si>
  <si>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</si>
  <si>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</si>
  <si>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</si>
  <si>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</si>
  <si>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</si>
  <si>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</si>
  <si>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</si>
  <si>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</si>
  <si>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</si>
  <si>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</si>
  <si>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</si>
  <si>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</si>
  <si>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</si>
  <si>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</si>
  <si>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</si>
  <si>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</si>
  <si>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</si>
  <si>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</si>
  <si>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</si>
  <si>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</si>
  <si>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</si>
  <si>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</si>
  <si>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</si>
  <si>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</si>
  <si>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</si>
  <si>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</si>
  <si>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</si>
  <si>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</si>
  <si>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</si>
  <si>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</si>
  <si>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</si>
  <si>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</si>
  <si>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</si>
  <si>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</si>
  <si>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</si>
  <si>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</si>
  <si>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</si>
  <si>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</si>
  <si>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</si>
  <si>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</si>
  <si>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</si>
  <si>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</si>
  <si>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</si>
  <si>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</si>
  <si>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</si>
  <si>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</si>
  <si>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</si>
  <si>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</si>
  <si>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</si>
  <si>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</si>
  <si>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</si>
  <si>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</si>
  <si>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</si>
  <si>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</si>
  <si>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</si>
  <si>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</si>
  <si>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</si>
  <si>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</si>
  <si>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</si>
  <si>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</si>
  <si>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</si>
  <si>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</si>
  <si>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</si>
  <si>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</si>
  <si>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</si>
  <si>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</si>
  <si>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</si>
  <si>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</si>
  <si>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</si>
  <si>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</si>
  <si>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</si>
  <si>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</si>
  <si>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</si>
  <si>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</si>
  <si>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</si>
  <si>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</si>
  <si>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</si>
  <si>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</si>
  <si>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</si>
  <si>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</si>
  <si>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</si>
  <si>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</si>
  <si>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</si>
  <si>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</si>
  <si>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</si>
  <si>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</si>
  <si>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</si>
  <si>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</si>
  <si>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</si>
  <si>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</si>
  <si>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</si>
  <si>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</si>
  <si>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</si>
  <si>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</si>
  <si>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</si>
  <si>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</si>
  <si>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</si>
  <si>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</si>
  <si>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</si>
  <si>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</si>
  <si>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</si>
  <si>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</si>
  <si>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</si>
  <si>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</si>
  <si>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</si>
  <si>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</si>
  <si>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</si>
  <si>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</si>
  <si>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</si>
  <si>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</si>
  <si>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</si>
  <si>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</si>
  <si>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</si>
  <si>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</si>
  <si>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</si>
  <si>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</si>
  <si>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</si>
  <si>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</si>
  <si>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</si>
  <si>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</si>
  <si>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</si>
  <si>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</si>
  <si>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</si>
  <si>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</si>
  <si>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</si>
  <si>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</si>
  <si>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</si>
  <si>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</si>
  <si>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</si>
  <si>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</si>
  <si>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</si>
  <si>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</si>
  <si>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</si>
  <si>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</si>
  <si>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</si>
  <si>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</si>
  <si>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</si>
  <si>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</si>
  <si>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</si>
  <si>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</si>
  <si>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</si>
  <si>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</si>
  <si>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</si>
  <si>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</si>
  <si>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</si>
  <si>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</si>
  <si>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</si>
  <si>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</si>
  <si>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</si>
  <si>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</si>
  <si>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</si>
  <si>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</si>
  <si>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</si>
  <si>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</si>
  <si>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</si>
  <si>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</si>
  <si>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</si>
  <si>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</si>
  <si>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</si>
  <si>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</si>
  <si>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</si>
  <si>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</si>
  <si>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</si>
  <si>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</si>
  <si>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</si>
  <si>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</si>
  <si>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</si>
  <si>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</si>
  <si>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</si>
  <si>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</si>
  <si>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</si>
  <si>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</si>
  <si>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</si>
  <si>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</si>
  <si>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</si>
  <si>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</si>
  <si>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</si>
  <si>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</si>
  <si>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</si>
  <si>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</si>
  <si>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</si>
  <si>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</si>
  <si>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</si>
  <si>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</si>
  <si>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</si>
  <si>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</si>
  <si>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</si>
  <si>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</si>
  <si>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</si>
  <si>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</si>
  <si>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</si>
  <si>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</si>
  <si>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</si>
  <si>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</si>
  <si>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</si>
  <si>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</si>
  <si>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</si>
  <si>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</si>
  <si>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</si>
  <si>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</si>
  <si>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</si>
  <si>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</si>
  <si>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</si>
  <si>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</si>
  <si>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</si>
  <si>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</si>
  <si>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</si>
  <si>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</si>
  <si>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</si>
  <si>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</si>
  <si>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</si>
  <si>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</si>
  <si>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</si>
  <si>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</si>
  <si>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</si>
  <si>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</si>
  <si>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</si>
  <si>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</si>
  <si>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</si>
  <si>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</si>
  <si>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</si>
  <si>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</si>
  <si>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</si>
  <si>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</si>
  <si>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</si>
  <si>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</si>
  <si>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</si>
  <si>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</si>
  <si>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</si>
  <si>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</si>
  <si>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</si>
  <si>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</si>
  <si>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</si>
  <si>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</si>
  <si>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</si>
  <si>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</si>
  <si>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</si>
  <si>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</si>
  <si>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</si>
  <si>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</si>
  <si>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</si>
  <si>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</si>
  <si>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</si>
  <si>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</si>
  <si>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</si>
  <si>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</si>
  <si>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</si>
  <si>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</si>
  <si>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</si>
  <si>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</si>
  <si>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</si>
  <si>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</si>
  <si>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</si>
  <si>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</si>
  <si>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</si>
  <si>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</si>
  <si>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</si>
  <si>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</si>
  <si>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</si>
  <si>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</si>
  <si>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</si>
  <si>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</si>
  <si>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</si>
  <si>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</si>
  <si>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</si>
  <si>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</si>
  <si>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</si>
  <si>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</si>
  <si>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</si>
  <si>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</si>
  <si>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</si>
  <si>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</si>
  <si>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</si>
  <si>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</si>
  <si>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</si>
  <si>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</si>
  <si>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</si>
  <si>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</si>
  <si>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</si>
  <si>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</si>
  <si>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</si>
  <si>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</si>
  <si>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</si>
  <si>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</si>
  <si>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</si>
  <si>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</si>
  <si>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</si>
  <si>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</si>
  <si>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</si>
  <si>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</si>
  <si>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</si>
  <si>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</si>
  <si>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</si>
  <si>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</si>
  <si>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</si>
  <si>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</si>
  <si>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</si>
  <si>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</si>
  <si>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</si>
  <si>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</si>
  <si>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</si>
  <si>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</si>
  <si>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</si>
  <si>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</si>
  <si>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</si>
  <si>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</si>
  <si>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</si>
  <si>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</si>
  <si>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</si>
  <si>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</si>
  <si>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</si>
  <si>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</si>
  <si>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</si>
  <si>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</si>
  <si>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</si>
  <si>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</si>
  <si>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</si>
  <si>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</si>
  <si>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</si>
  <si>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</si>
  <si>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</si>
  <si>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</si>
  <si>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</si>
  <si>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</si>
  <si>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</si>
  <si>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</si>
  <si>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</si>
  <si>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</si>
  <si>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</si>
  <si>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</si>
  <si>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</si>
  <si>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</si>
  <si>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</si>
  <si>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</si>
  <si>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</si>
  <si>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</si>
  <si>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</si>
  <si>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</si>
  <si>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</si>
  <si>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</si>
  <si>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</si>
  <si>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</si>
  <si>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</si>
  <si>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</si>
  <si>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</si>
  <si>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</si>
  <si>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</si>
  <si>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</si>
  <si>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</si>
  <si>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</si>
  <si>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</si>
  <si>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</si>
  <si>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</si>
  <si>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</si>
  <si>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</si>
  <si>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</si>
  <si>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</si>
  <si>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</si>
  <si>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</si>
  <si>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</si>
  <si>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</si>
  <si>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</si>
  <si>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</si>
  <si>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</si>
  <si>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</si>
  <si>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</si>
  <si>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</si>
  <si>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</si>
  <si>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</si>
  <si>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</si>
  <si>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</si>
  <si>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</si>
  <si>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</si>
  <si>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</si>
  <si>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</si>
  <si>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</si>
  <si>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</si>
  <si>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</si>
  <si>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</si>
  <si>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</si>
  <si>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</si>
  <si>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</si>
  <si>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</si>
  <si>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</si>
  <si>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</si>
  <si>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</si>
  <si>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</si>
  <si>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</si>
  <si>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</si>
  <si>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</si>
  <si>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</si>
  <si>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</si>
  <si>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</si>
  <si>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</si>
  <si>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</si>
  <si>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</si>
  <si>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</si>
  <si>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</si>
  <si>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</si>
  <si>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</si>
  <si>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</si>
  <si>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</si>
  <si>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</si>
  <si>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</si>
  <si>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</si>
  <si>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</si>
  <si>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</si>
  <si>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</si>
  <si>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</si>
  <si>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</si>
  <si>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</si>
  <si>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</si>
  <si>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</si>
  <si>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</si>
  <si>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</si>
  <si>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</si>
  <si>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</si>
  <si>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</si>
  <si>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</si>
  <si>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</si>
  <si>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</si>
  <si>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</si>
  <si>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</si>
  <si>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</si>
  <si>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</si>
  <si>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</si>
  <si>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</si>
  <si>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</si>
  <si>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</si>
  <si>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</si>
  <si>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</si>
  <si>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</si>
  <si>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</si>
  <si>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</si>
  <si>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</si>
  <si>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</si>
  <si>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</si>
  <si>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</si>
  <si>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</si>
  <si>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</si>
  <si>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</si>
  <si>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</si>
  <si>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</si>
  <si>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</si>
  <si>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</si>
  <si>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</si>
  <si>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</si>
  <si>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</si>
  <si>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</si>
  <si>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</si>
  <si>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</si>
  <si>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</si>
  <si>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</si>
  <si>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</si>
  <si>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</si>
  <si>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</si>
  <si>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</si>
  <si>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</si>
  <si>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</si>
  <si>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</si>
  <si>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</si>
  <si>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</si>
  <si>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</si>
  <si>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</si>
  <si>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</si>
  <si>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</si>
  <si>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</si>
  <si>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</si>
  <si>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</si>
  <si>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</si>
  <si>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</si>
  <si>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</si>
  <si>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</si>
  <si>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</si>
  <si>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</si>
  <si>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</si>
  <si>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</si>
  <si>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</si>
  <si>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</si>
  <si>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</si>
  <si>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</si>
  <si>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</si>
  <si>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</si>
  <si>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</si>
  <si>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</si>
  <si>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</si>
  <si>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</si>
  <si>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</si>
  <si>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</si>
  <si>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</si>
  <si>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</si>
  <si>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</si>
  <si>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</si>
  <si>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</si>
  <si>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</si>
  <si>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</si>
  <si>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</si>
  <si>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</si>
  <si>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</si>
  <si>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</si>
  <si>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</si>
  <si>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</si>
  <si>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</si>
  <si>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</si>
  <si>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</si>
  <si>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</si>
  <si>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</si>
  <si>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</si>
  <si>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</si>
  <si>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</si>
  <si>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</si>
  <si>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</si>
  <si>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</si>
  <si>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</si>
  <si>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</si>
  <si>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</si>
  <si>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</si>
  <si>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</si>
  <si>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</si>
  <si>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</si>
  <si>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</si>
  <si>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</si>
  <si>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</si>
  <si>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</si>
  <si>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</si>
  <si>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</si>
  <si>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</si>
  <si>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</si>
  <si>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</si>
  <si>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</si>
  <si>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</si>
  <si>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</si>
  <si>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</si>
  <si>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</si>
  <si>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</si>
  <si>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</si>
  <si>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</si>
  <si>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</si>
  <si>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</si>
  <si>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</si>
  <si>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</si>
  <si>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</si>
  <si>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</si>
  <si>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</si>
  <si>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</si>
  <si>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</si>
  <si>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</si>
  <si>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</si>
  <si>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</si>
  <si>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</si>
  <si>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</si>
  <si>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</si>
  <si>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</si>
  <si>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</si>
  <si>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</si>
  <si>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</si>
  <si>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</si>
  <si>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</si>
  <si>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</si>
  <si>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</si>
  <si>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</si>
  <si>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</si>
  <si>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</si>
  <si>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</si>
  <si>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</si>
  <si>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</si>
  <si>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</si>
  <si>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</si>
  <si>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</si>
  <si>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</si>
  <si>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</si>
  <si>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</si>
  <si>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</si>
  <si>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</si>
  <si>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</si>
  <si>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</si>
  <si>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</si>
  <si>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</si>
  <si>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</si>
  <si>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</si>
  <si>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</si>
  <si>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</si>
  <si>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</si>
  <si>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</si>
  <si>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</si>
  <si>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</si>
  <si>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</si>
  <si>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</si>
  <si>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</si>
  <si>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</si>
  <si>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</si>
  <si>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</si>
  <si>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</si>
  <si>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</si>
  <si>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</si>
  <si>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</si>
  <si>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</si>
  <si>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</si>
  <si>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</si>
  <si>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</si>
  <si>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</si>
  <si>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</si>
  <si>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</si>
  <si>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</si>
  <si>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</si>
  <si>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</si>
  <si>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</si>
  <si>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</si>
  <si>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</si>
  <si>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</si>
  <si>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</si>
  <si>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</si>
  <si>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</si>
  <si>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</si>
  <si>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</si>
  <si>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</si>
  <si>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</si>
  <si>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</si>
  <si>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</si>
  <si>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</si>
  <si>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</si>
  <si>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</si>
  <si>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</si>
  <si>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</si>
  <si>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</si>
  <si>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</si>
  <si>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</si>
  <si>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</si>
  <si>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</si>
  <si>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</si>
  <si>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</si>
  <si>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</si>
  <si>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</si>
  <si>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</si>
  <si>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</si>
  <si>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PCM-20251113-00002045</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</si>
  <si>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</si>
  <si>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</si>
  <si>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</si>
  <si>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</si>
  <si>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</si>
  <si>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</si>
  <si>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</si>
  <si>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</si>
  <si>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</si>
  <si>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</si>
  <si>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</si>
  <si>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</si>
  <si>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</si>
  <si>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</si>
  <si>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</si>
  <si>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</si>
  <si>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</si>
  <si>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</si>
  <si>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</si>
  <si>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</si>
  <si>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</si>
  <si>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</si>
  <si>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</si>
  <si>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</si>
  <si>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</si>
  <si>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</si>
  <si>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</si>
  <si>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</si>
  <si>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</si>
  <si>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</si>
  <si>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</si>
  <si>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</si>
  <si>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</si>
  <si>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</si>
  <si>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</si>
  <si>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</si>
  <si>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</si>
  <si>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</si>
  <si>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</si>
  <si>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</si>
  <si>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</si>
  <si>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</si>
  <si>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</si>
  <si>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</si>
  <si>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</si>
  <si>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</si>
  <si>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</si>
  <si>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</si>
  <si>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</si>
  <si>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</si>
  <si>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</si>
  <si>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</si>
  <si>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</si>
  <si>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</si>
  <si>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</si>
  <si>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</si>
  <si>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</si>
  <si>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</si>
  <si>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</si>
  <si>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</si>
  <si>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</si>
  <si>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</si>
  <si>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</si>
  <si>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</si>
  <si>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</si>
  <si>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</si>
  <si>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</si>
  <si>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</si>
  <si>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</si>
  <si>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</si>
  <si>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</si>
  <si>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</si>
  <si>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</si>
  <si>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</si>
  <si>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</si>
  <si>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</si>
  <si>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</si>
  <si>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</si>
  <si>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</si>
  <si>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</si>
  <si>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</si>
  <si>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</si>
  <si>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</si>
  <si>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</si>
  <si>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</si>
  <si>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</si>
  <si>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</si>
  <si>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 10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</si>
  <si>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</si>
  <si>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</si>
  <si>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</si>
  <si>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</si>
  <si>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</si>
  <si>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</si>
  <si>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</si>
  <si>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</si>
  <si>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</si>
  <si>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</si>
  <si>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</si>
  <si>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30 mins.</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</si>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</sst>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tabSelected="1" workbookViewId="0">
      <selection activeCell="E8" sqref="E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312.03804212962859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7</v>
      </c>
      <c r="D3" s="109" t="s">
        <v>19828</v>
      </c>
      <c r="E3" s="110" t="s">
        <v>39024</v>
      </c>
      <c r="F3" s="111">
        <v>45974.976215277777</v>
      </c>
      <c r="G3" s="112">
        <f t="shared" ref="G3:G13" ca="1" si="0">IFERROR(NOW()-F3,"")</f>
        <v>1.0252777778077871E-2</v>
      </c>
      <c r="H3" s="111">
        <v>45974.971030092594</v>
      </c>
      <c r="I3" s="109" t="str">
        <f>IFERROR(VLOOKUP(D3,DB!A:F,6,0),"")</f>
        <v>SCECO</v>
      </c>
      <c r="J3" s="109" t="str">
        <f>IFERROR(VLOOKUP(D3,DB!A:G,7,0),"")</f>
        <v>No BB Design+Vandalized</v>
      </c>
      <c r="K3" s="113"/>
      <c r="L3" s="114" t="str">
        <f>IFERROR(VLOOKUP(D3,DB!A:I,9,0),"")</f>
        <v>Latis</v>
      </c>
    </row>
    <row r="4" spans="1:15" ht="15" customHeight="1">
      <c r="A4" s="108"/>
      <c r="B4" s="109" t="str">
        <f>IFERROR(VLOOKUP(D4,DB!A:K,11,0),"")</f>
        <v/>
      </c>
      <c r="C4" s="109"/>
      <c r="D4" s="109"/>
      <c r="E4" s="110"/>
      <c r="F4" s="111"/>
      <c r="G4" s="112">
        <f t="shared" ca="1" si="0"/>
        <v>45974.986468055555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45974.986468055555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45974.986468055555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45974.986468055555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45974.986468055555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45974.986468055555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45974.986468055555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45974.986468055555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45974.986468055555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45974.986468055555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45974.986468055555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45974.986468055555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45974.986468055555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45974.986468055555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45974.986468055555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45974.986468055555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45974.986468055555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45974.986468055555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45974.986468055555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45974.986468055555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45974.986468055555</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45974.986468055555</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45974.986468055555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45974.986468055555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45974.986468055555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45974.986468055555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45974.986468055555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45974.986468055555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45974.986468055555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45974.986468055555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45974.986468055555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45974.986468055555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45974.986468055555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45974.986468055555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45974.986468055555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45974.986468055555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45974.986468055555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45974.986468055555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45974.986468055555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45974.986468055555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45974.986468055555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45974.986468055555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45974.986468055555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45974.986468055555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45974.986468055555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45974.986468055555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45974.986468055555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45974.986468055555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45974.986468055555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45974.986468055555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45974.986468055555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45974.986468055555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45974.986468055555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45974.986468055555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45974.986468055555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45974.986468055555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45974.986468055555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45974.986468055555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45974.986468055555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45974.986468055555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45974.986468055555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45974.986468055555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45974.986468055555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45974.986468055555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45974.986468055555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45974.986468055555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45974.986468055555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45974.986468055555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45974.986468055555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45974.986468055555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45974.986468055555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45974.986468055555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45974.986468055555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45974.986468055555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45974.986468055555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45974.986468055555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45974.986468055555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45974.986468055555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45974.986468055555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45974.986468055555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45974.986468055555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45974.986468055555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45974.986468055555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45974.986468055555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45974.986468055555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45974.986468055555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45974.986468055555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45974.986468055555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45974.986468055555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45974.986468055555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45974.986468055555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45974.986468055555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45974.986468055555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45974.986468055555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45974.986468055555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45974.986468055555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45974.986468055555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45974.986468055555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45974.986468055555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45974.986468055555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45974.986468055555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45974.986468055555</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9C4EC665-2DEA-4DB6-904F-326790ACFA2F}"/>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149.98663009259326</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39106</v>
      </c>
      <c r="B4" s="18" t="str">
        <f>IFERROR(VLOOKUP(D4,DB!A:K,11,0),"")</f>
        <v>R2</v>
      </c>
      <c r="C4" s="18">
        <v>1</v>
      </c>
      <c r="D4" s="18" t="s">
        <v>22777</v>
      </c>
      <c r="E4" s="103" t="s">
        <v>39021</v>
      </c>
      <c r="F4" s="104">
        <v>45974.60628472222</v>
      </c>
      <c r="G4" s="105">
        <f t="shared" ref="G4" ca="1" si="1">IFERROR(NOW()-F4,"-")</f>
        <v>0.38018333333457122</v>
      </c>
      <c r="H4" s="104">
        <v>45974.597256944442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45974.986468055555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45974.986468055555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45974.986468055555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45974.986468055555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45974.986468055555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45974.986468055555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45974.986468055555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45974.986468055555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45974.986468055555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45974.986468055555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45974.986468055555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45974.986468055555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45974.986468055555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45974.986468055555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45974.986468055555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45974.986468055555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45974.986468055555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45974.986468055555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45974.986468055555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45974.986468055555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45974.986468055555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45974.986468055555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45974.986468055555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45974.986468055555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45974.986468055555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45974.986468055555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45974.986468055555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45974.986468055555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45974.986468055555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45974.986468055555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45974.986468055555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45974.986468055555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45974.986468055555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45974.986468055555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45974.986468055555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45974.986468055555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45974.986468055555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45974.986468055555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45974.986468055555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45974.986468055555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45974.986468055555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45974.986468055555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45974.986468055555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45974.986468055555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45974.986468055555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45974.986468055555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45974.986468055555</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45974.986468055555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45974.986468055555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45974.986468055555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45974.986468055555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45974.986468055555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45974.986468055555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45974.986468055555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45974.986468055555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45974.986468055555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45974.986468055555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45974.986468055555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45974.986468055555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45974.986468055555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45974.986468055555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45974.986468055555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45974.986468055555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45974.986468055555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45974.986468055555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45974.986468055555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45974.986468055555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45974.986468055555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45974.986468055555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45974.986468055555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45974.986468055555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45974.986468055555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45974.986468055555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45974.986468055555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45974.986468055555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45974.986468055555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45974.986468055555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45974.986468055555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45974.986468055555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45974.986468055555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45974.986468055555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45974.986468055555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45974.986468055555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45974.986468055555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45974.986468055555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45974.986468055555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45974.986468055555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45974.986468055555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45974.986468055555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45974.986468055555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45974.986468055555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45974.986468055555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45974.986468055555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45974.986468055555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45974.986468055555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45974.986468055555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45974.986468055555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45974.986468055555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45974.986468055555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45974.986468055555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45974.986468055555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45974.986468055555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45974.986468055555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45974.986468055555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45974.986468055555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45974.986468055555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45974.986468055555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45974.986468055555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45974.986468055555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45974.986468055555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45974.986468055555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45974.986468055555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45974.986468055555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45974.986468055555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45974.986468055555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45974.986468055555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45974.986468055555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45974.986468055555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45974.986468055555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45974.986468055555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45974.986468055555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45974.986468055555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45974.986468055555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45974.986468055555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45974.986468055555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45974.986468055555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45974.986468055555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45974.986468055555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45974.986468055555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45974.986468055555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45974.986468055555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45974.986468055555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45974.986468055555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45974.986468055555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45974.986468055555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45974.986468055555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45974.986468055555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45974.986468055555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45974.986468055555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45974.986468055555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45974.986468055555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45974.986468055555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45974.986468055555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45974.986468055555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45974.986468055555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45974.986468055555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45974.986468055555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45974.986468055555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45974.986468055555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45974.986468055555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45974.986468055555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45974.986468055555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45974.986468055555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45974.986468055555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45974.986468055555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45974.986468055555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45974.986468055555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45974.986468055555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45974.986468055555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45974.986468055555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45974.986468055555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45974.986468055555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45974.986468055555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45974.986468055555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45974.986468055555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45974.986468055555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45974.986468055555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45974.986468055555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45974.986468055555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45974.986468055555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45974.986468055555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45974.986468055555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45974.986468055555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45974.986468055555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45974.986468055555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45974.986468055555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45974.986468055555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45974.986468055555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45974.986468055555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45974.986468055555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45974.986468055555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45974.986468055555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45974.986468055555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45974.986468055555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45974.986468055555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45974.986468055555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45974.986468055555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45974.986468055555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45974.986468055555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45974.986468055555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45974.986468055555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45974.986468055555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45974.986468055555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45974.986468055555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45974.986468055555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45974.986468055555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45974.986468055555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45974.986468055555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45974.986468055555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45974.986468055555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45974.986468055555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45974.986468055555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45974.986468055555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45974.986468055555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45974.986468055555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45974.986468055555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45974.986468055555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45974.986468055555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45974.986468055555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45974.986468055555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45974.986468055555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45974.986468055555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45974.986468055555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45974.986468055555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45974.986468055555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45974.986468055555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45974.986468055555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45974.986468055555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45974.986468055555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45974.986468055555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45974.986468055555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45974.986468055555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45974.986468055555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45974.986468055555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45974.986468055555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45974.986468055555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45974.986468055555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45974.986468055555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45974.986468055555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45974.986468055555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45974.986468055555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45974.986468055555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45974.986468055555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45974.986468055555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45974.986468055555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45974.986468055555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45974.986468055555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45974.986468055555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45974.986468055555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45974.986468055555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45974.986468055555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45974.986468055555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45974.986468055555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45974.986468055555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45974.986468055555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45974.986468055555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45974.986468055555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45974.986468055555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45974.986468055555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45974.986468055555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45974.986468055555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45974.986468055555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45974.986468055555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45974.986468055555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45974.986468055555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45974.986468055555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45974.986468055555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45974.986468055555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45974.986468055555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45974.986468055555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45974.986468055555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45974.986468055555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45974.986468055555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45974.986468055555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45974.986468055555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45974.986468055555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45974.986468055555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45974.986468055555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45974.986468055555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45974.986468055555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45974.986468055555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45974.986468055555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45974.986468055555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45974.986468055555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45974.986468055555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45974.986468055555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45974.986468055555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45974.986468055555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45974.986468055555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45974.986468055555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45974.986468055555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45974.986468055555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45974.986468055555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45974.986468055555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45974.986468055555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45974.986468055555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45974.986468055555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45974.986468055555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45974.986468055555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45974.986468055555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45974.986468055555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45974.986468055555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45974.986468055555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45974.986468055555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45974.986468055555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45974.986468055555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45974.986468055555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45974.986468055555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45974.986468055555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45974.986468055555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45974.986468055555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45974.986468055555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45974.986468055555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45974.986468055555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45974.986468055555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45974.986468055555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45974.986468055555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45974.986468055555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45974.986468055555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45974.986468055555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45974.986468055555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45974.986468055555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45974.986468055555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45974.986468055555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45974.986468055555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45974.986468055555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45974.986468055555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45974.986468055555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45974.986468055555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45974.986468055555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45974.986468055555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45974.986468055555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45974.986468055555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45974.986468055555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45974.986468055555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45974.986468055555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45974.986468055555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45974.986468055555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45974.986468055555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45974.986468055555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45974.986468055555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45974.986468055555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45974.986468055555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45974.986468055555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45974.986468055555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45974.986468055555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45974.986468055555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45974.986468055555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45974.986468055555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45974.986468055555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45974.986468055555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45974.986468055555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45974.986468055555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45974.986468055555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45974.986468055555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45974.986468055555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45974.986468055555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45974.986468055555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45974.986468055555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45974.986468055555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45974.986468055555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45974.986468055555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45974.986468055555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45974.986468055555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45974.986468055555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45974.986468055555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45974.986468055555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45974.986468055555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45974.986468055555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45974.986468055555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45974.986468055555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45974.986468055555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45974.986468055555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45974.986468055555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45974.986468055555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45974.986468055555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45974.986468055555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45974.986468055555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45974.986468055555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45974.986468055555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45974.986468055555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45974.986468055555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45974.986468055555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45974.986468055555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45974.986468055555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45974.986468055555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45974.986468055555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45974.986468055555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45974.986468055555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45974.986468055555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45974.986468055555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45974.986468055555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45974.986468055555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45974.986468055555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45974.986468055555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45974.986468055555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45974.986468055555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45974.986468055555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45974.986468055555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45974.986468055555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45974.986468055555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45974.986468055555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45974.986468055555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45974.986468055555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45974.986468055555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45974.986468055555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45974.986468055555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45974.986468055555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45974.986468055555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45974.986468055555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45974.986468055555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45974.986468055555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45974.986468055555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45974.986468055555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45974.986468055555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45974.986468055555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45974.986468055555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45974.986468055555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45974.986468055555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45974.986468055555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45974.986468055555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45974.986468055555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45974.986468055555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45974.986468055555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45974.986468055555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45974.986468055555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45974.986468055555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45974.986468055555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45974.986468055555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45974.986468055555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45974.986468055555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45974.986468055555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45974.986468055555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45974.986468055555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45974.986468055555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45974.986468055555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45974.986468055555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45974.986468055555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45974.986468055555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45974.986468055555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45974.986468055555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45974.986468055555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45974.986468055555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45974.986468055555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45974.986468055555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45974.986468055555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45974.986468055555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45974.986468055555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45974.986468055555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45974.986468055555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45974.986468055555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45974.986468055555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45974.986468055555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45974.986468055555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45974.986468055555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45974.986468055555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45974.986468055555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45974.986468055555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45974.986468055555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45974.986468055555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45974.986468055555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45974.986468055555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45974.986468055555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45974.986468055555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45974.986468055555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45974.986468055555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45974.986468055555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45974.986468055555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45974.986468055555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45974.986468055555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45974.986468055555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45974.986468055555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45974.986468055555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45974.986468055555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45974.986468055555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45974.986468055555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45974.986468055555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45974.986468055555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45974.986468055555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45974.986468055555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45974.986468055555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45974.986468055555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45974.986468055555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45974.986468055555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45974.986468055555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45974.986468055555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45974.986468055555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45974.986468055555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45974.986468055555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45974.986468055555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45974.986468055555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45974.986468055555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45974.986468055555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45974.986468055555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45974.986468055555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45974.986468055555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45974.986468055555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45974.986468055555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45974.986468055555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45974.986468055555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45974.986468055555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45974.986468055555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45974.986468055555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45974.986468055555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45974.986468055555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45974.986468055555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45974.986468055555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45974.986468055555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45974.986468055555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45974.986468055555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45974.986468055555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45974.986468055555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45974.986468055555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45974.986468055555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45974.986468055555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45974.986468055555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45974.986468055555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45974.986468055555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45974.986468055555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45974.986468055555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45974.986468055555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45974.986468055555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45974.986468055555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45974.986468055555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45974.986468055555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45974.986468055555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45974.986468055555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45974.986468055555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45974.986468055555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45974.986468055555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45974.986468055555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45974.986468055555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45974.986468055555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45974.986468055555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45974.986468055555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45974.986468055555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45974.986468055555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45974.986468055555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45974.986468055555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45974.986468055555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45974.986468055555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45974.986468055555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45974.986468055555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45974.986468055555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45974.986468055555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45974.986468055555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45974.986468055555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45974.986468055555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45974.986468055555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45974.986468055555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45974.986468055555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45974.986468055555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45974.986468055555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45974.986468055555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45974.986468055555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45974.986468055555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45974.986468055555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45974.986468055555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45974.986468055555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45974.986468055555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45974.986468055555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45974.986468055555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45974.986468055555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45974.986468055555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45974.986468055555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45974.986468055555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45974.986468055555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45974.986468055555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45974.986468055555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45974.986468055555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45974.986468055555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45974.986468055555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45974.986468055555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45974.986468055555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45974.986468055555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45974.986468055555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45974.986468055555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45974.986468055555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45974.986468055555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45974.986468055555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45974.986468055555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45974.986468055555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45974.986468055555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45974.986468055555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45974.986468055555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45974.986468055555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45974.986468055555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45974.986468055555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45974.986468055555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45974.986468055555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45974.986468055555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45974.986468055555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45974.986468055555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45974.986468055555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45974.986468055555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45974.986468055555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45974.986468055555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45974.986468055555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45974.986468055555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45974.986468055555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45974.986468055555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45974.986468055555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45974.986468055555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45974.986468055555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45974.986468055555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45974.986468055555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45974.986468055555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45974.986468055555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45974.986468055555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45974.986468055555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45974.986468055555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45974.986468055555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45974.986468055555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45974.986468055555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45974.986468055555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45974.986468055555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45974.986468055555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45974.986468055555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45974.986468055555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45974.986468055555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45974.986468055555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45974.986468055555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45974.986468055555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45974.986468055555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45974.986468055555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45974.986468055555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45974.986468055555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45974.986468055555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45974.986468055555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45974.986468055555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45974.986468055555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45974.986468055555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45974.986468055555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45974.986468055555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45974.986468055555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45974.986468055555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45974.986468055555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45974.986468055555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45974.986468055555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45974.986468055555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45974.986468055555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45974.986468055555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45974.986468055555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45974.986468055555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45974.986468055555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45974.986468055555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45974.986468055555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45974.986468055555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45974.986468055555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45974.986468055555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45974.986468055555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45974.986468055555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45974.986468055555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45974.986468055555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45974.986468055555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45974.986468055555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45974.986468055555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45974.986468055555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45974.986468055555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45974.986468055555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45974.986468055555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45974.986468055555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45974.986468055555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45974.986468055555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45974.986468055555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45974.986468055555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45974.986468055555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45974.986468055555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45974.986468055555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45974.986468055555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45974.986468055555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45974.986468055555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45974.986468055555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45974.986468055555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45974.986468055555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45974.986468055555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45974.986468055555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45974.986468055555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45974.986468055555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45974.986468055555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45974.986468055555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45974.986468055555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45974.986468055555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45974.986468055555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45974.986468055555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45974.986468055555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45974.986468055555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45974.986468055555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45974.986468055555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45974.986468055555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45974.986468055555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45974.986468055555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45974.986468055555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45974.986468055555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45974.986468055555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45974.986468055555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45974.986468055555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45974.986468055555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45974.986468055555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45974.986468055555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45974.986468055555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45974.986468055555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45974.986468055555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45974.986468055555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45974.986468055555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45974.986468055555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45974.986468055555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45974.986468055555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45974.986468055555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45974.986468055555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45974.986468055555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45974.986468055555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45974.986468055555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45974.986468055555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45974.986468055555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45974.986468055555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45974.986468055555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45974.986468055555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45974.986468055555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45974.986468055555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45974.986468055555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45974.986468055555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45974.986468055555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45974.986468055555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45974.986468055555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45974.986468055555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45974.986468055555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45974.986468055555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45974.986468055555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45974.986468055555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45974.986468055555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45974.986468055555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45974.986468055555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45974.986468055555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45974.986468055555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45974.986468055555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45974.986468055555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45974.986468055555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45974.986468055555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45974.986468055555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45974.986468055555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45974.986468055555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45974.986468055555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45974.986468055555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45974.986468055555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45974.986468055555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45974.986468055555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45974.986468055555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45974.986468055555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45974.986468055555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45974.986468055555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45974.986468055555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45974.986468055555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45974.986468055555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45974.986468055555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45974.986468055555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45974.986468055555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45974.986468055555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45974.986468055555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45974.986468055555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45974.986468055555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45974.986468055555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45974.986468055555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45974.986468055555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45974.986468055555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45974.986468055555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45974.986468055555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45974.986468055555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45974.986468055555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45974.986468055555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45974.986468055555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45974.986468055555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45974.986468055555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45974.986468055555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45974.986468055555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45974.986468055555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45974.986468055555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45974.986468055555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45974.986468055555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45974.986468055555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45974.986468055555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45974.986468055555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45974.986468055555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45974.986468055555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45974.986468055555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45974.986468055555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45974.986468055555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45974.986468055555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45974.986468055555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45974.986468055555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45974.986468055555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45974.986468055555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45974.986468055555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45974.986468055555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45974.986468055555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45974.986468055555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45974.986468055555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45974.986468055555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45974.986468055555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45974.986468055555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45974.986468055555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45974.986468055555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45974.986468055555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45974.986468055555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45974.986468055555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45974.986468055555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45974.986468055555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45974.986468055555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45974.986468055555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45974.986468055555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45974.986468055555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45974.986468055555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45974.986468055555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45974.986468055555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45974.986468055555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45974.986468055555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45974.986468055555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45974.986468055555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45974.986468055555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45974.986468055555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45974.986468055555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45974.986468055555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45974.986468055555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45974.986468055555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45974.986468055555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45974.986468055555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45974.986468055555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45974.986468055555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45974.986468055555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45974.986468055555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45974.986468055555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45974.986468055555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45974.986468055555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45974.986468055555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45974.986468055555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45974.986468055555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45974.986468055555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45974.986468055555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45974.986468055555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45974.986468055555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45974.986468055555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45974.986468055555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45974.986468055555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45974.986468055555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45974.986468055555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45974.986468055555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45974.986468055555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45974.986468055555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45974.986468055555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45974.986468055555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45974.986468055555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45974.986468055555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45974.986468055555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45974.986468055555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45974.986468055555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45974.986468055555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45974.986468055555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45974.986468055555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45974.986468055555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45974.986468055555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45974.986468055555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45974.986468055555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45974.986468055555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45974.986468055555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45974.986468055555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45974.986468055555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45974.986468055555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45974.986468055555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45974.986468055555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45974.986468055555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45974.986468055555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45974.986468055555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45974.986468055555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45974.986468055555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45974.986468055555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45974.986468055555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45974.986468055555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45974.986468055555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45974.986468055555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45974.986468055555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45974.986468055555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45974.986468055555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45974.986468055555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45974.986468055555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45974.986468055555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45974.986468055555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45974.986468055555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45974.986468055555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45974.986468055555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45974.986468055555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45974.986468055555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45974.986468055555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45974.986468055555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45974.986468055555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45974.986468055555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45974.986468055555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45974.986468055555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45974.986468055555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45974.986468055555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45974.986468055555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45974.986468055555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45974.986468055555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45974.986468055555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45974.986468055555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45974.986468055555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45974.986468055555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45974.986468055555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45974.986468055555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45974.986468055555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45974.986468055555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45974.986468055555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45974.986468055555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45974.986468055555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45974.986468055555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45974.986468055555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45974.986468055555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45974.986468055555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45974.986468055555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45974.986468055555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45974.986468055555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45974.986468055555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45974.986468055555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45974.986468055555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45974.986468055555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45974.986468055555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45974.986468055555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45974.986468055555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45974.986468055555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45974.986468055555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45974.986468055555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45974.986468055555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45974.986468055555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45974.986468055555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45974.986468055555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45974.986468055555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45974.986468055555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45974.986468055555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45974.986468055555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45974.986468055555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45974.986468055555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45974.986468055555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45974.986468055555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45974.986468055555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45974.986468055555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45974.986468055555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45974.986468055555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45974.986468055555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45974.986468055555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45974.986468055555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45974.986468055555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45974.986468055555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45974.986468055555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45974.986468055555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45974.986468055555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45974.986468055555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45974.986468055555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45974.986468055555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45974.986468055555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45974.986468055555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45974.986468055555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45974.986468055555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45974.986468055555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45974.986468055555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45974.986468055555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45974.986468055555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45974.986468055555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45974.986468055555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45974.986468055555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45974.986468055555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45974.986468055555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45974.986468055555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45974.986468055555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45974.986468055555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45974.986468055555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45974.986468055555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45974.986468055555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45974.986468055555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45974.986468055555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45974.986468055555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45974.986468055555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45974.986468055555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45974.986468055555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45974.986468055555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45974.986468055555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45974.986468055555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45974.986468055555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45974.986468055555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45974.986468055555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45974.986468055555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45974.986468055555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45974.986468055555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45974.986468055555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45974.986468055555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45974.986468055555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45974.986468055555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45974.986468055555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45974.986468055555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45974.986468055555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45974.986468055555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45974.986468055555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45974.986468055555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45974.986468055555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45974.986468055555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45974.986468055555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45974.986468055555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45974.986468055555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45974.986468055555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45974.986468055555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45974.986468055555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45974.986468055555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45974.986468055555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45974.986468055555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45974.986468055555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45974.986468055555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45974.986468055555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45974.986468055555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45974.986468055555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45974.986468055555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45974.986468055555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45974.986468055555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45974.986468055555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45974.986468055555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45974.986468055555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45974.986468055555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45974.986468055555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45974.986468055555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45974.986468055555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45974.986468055555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45974.986468055555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45974.986468055555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45974.986468055555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45974.986468055555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45974.986468055555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45974.986468055555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45974.986468055555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45974.986468055555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45974.986468055555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45974.986468055555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45974.986468055555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45974.986468055555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45974.986468055555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45974.986468055555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45974.986468055555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45974.986468055555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45974.986468055555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45974.986468055555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45974.986468055555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45974.986468055555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45974.986468055555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45974.986468055555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45974.986468055555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45974.986468055555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45974.986468055555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45974.986468055555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45974.986468055555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45974.986468055555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45974.986468055555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45974.986468055555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45974.986468055555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45974.986468055555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45974.986468055555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45974.986468055555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45974.986468055555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45974.986468055555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45974.986468055555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45974.986468055555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45974.986468055555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45974.986468055555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45974.986468055555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45974.986468055555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45974.986468055555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45974.986468055555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45974.986468055555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45974.986468055555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45974.986468055555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45974.986468055555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45974.986468055555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45974.986468055555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45974.986468055555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45974.986468055555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45974.986468055555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45974.986468055555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45974.986468055555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45974.986468055555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45974.986468055555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45974.986468055555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45974.986468055555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45974.986468055555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45974.986468055555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45974.986468055555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45974.986468055555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45974.986468055555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45974.986468055555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45974.986468055555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45974.986468055555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45974.986468055555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271.50575046295853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30321</v>
      </c>
      <c r="E3" s="95" t="s">
        <v>39021</v>
      </c>
      <c r="F3" s="96">
        <v>45974.953472222223</v>
      </c>
      <c r="G3" s="97">
        <f ca="1">IFERROR(NOW()-F3,"")</f>
        <v>3.2995833331369795E-2</v>
      </c>
      <c r="H3" s="96">
        <v>45974.688194444447</v>
      </c>
      <c r="I3" s="135" t="str">
        <f>IFERROR(VLOOKUP(D3,DB!A:F,6,0),"")</f>
        <v>SCECO</v>
      </c>
      <c r="J3" s="135" t="str">
        <f>IFERROR(VLOOKUP(D3,DB!A:G,7,0),"")</f>
        <v>Vandalized</v>
      </c>
      <c r="K3" s="98" t="s">
        <v>39111</v>
      </c>
      <c r="L3" s="92" t="str">
        <f>IFERROR(VLOOKUP(D3,DB!A:I,9,0),"")</f>
        <v>Latis</v>
      </c>
    </row>
    <row r="4" spans="1:16" ht="15" customHeight="1">
      <c r="A4" s="135"/>
      <c r="B4" s="135" t="str">
        <f>IFERROR(VLOOKUP(D4,DB!A:K,11,0),"")</f>
        <v/>
      </c>
      <c r="C4" s="94"/>
      <c r="D4" s="92"/>
      <c r="E4" s="95"/>
      <c r="F4" s="96"/>
      <c r="G4" s="97">
        <f ca="1">IFERROR(NOW()-F4,"")</f>
        <v>45974.986468055555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45974.986468055555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45974.986468055555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45974.986468055555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45974.986468055555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45974.986468055555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45974.986468055555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45974.986468055555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45974.986468055555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45974.986468055555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45974.986468055555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45974.986468055555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45974.986468055555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45974.986468055555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45974.986468055555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45974.986468055555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45974.986468055555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45974.986468055555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45974.986468055555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45974.986468055555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45974.986468055555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45974.986468055555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45974.986468055555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45974.986468055555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45974.986468055555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45974.986468055555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45974.986468055555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45974.986468055555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45974.986468055555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45974.986468055555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45974.986468055555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45974.986468055555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45974.986468055555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45974.986468055555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45974.986468055555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45974.986468055555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45974.986468055555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45974.986468055555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45974.986468055555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45974.986468055555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45974.986468055555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45974.986468055555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45974.986468055555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45974.986468055555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45974.986468055555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45974.986468055555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45974.986468055555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45974.986468055555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45974.986468055555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45974.986468055555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45974.986468055555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45974.986468055555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45974.986468055555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45974.986468055555</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83.154407870366413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48.797590740738087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8" ca="1" si="1">IFERROR(NOW()-F4,"")</f>
        <v>26.325356944442319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36049</v>
      </c>
      <c r="E6" s="124" t="s">
        <v>39021</v>
      </c>
      <c r="F6" s="157">
        <v>45974.832604166666</v>
      </c>
      <c r="G6" s="126">
        <f t="shared" ca="1" si="1"/>
        <v>0.15386388888873626</v>
      </c>
      <c r="H6" s="125">
        <v>45974.826354166667</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c r="E7" s="124"/>
      <c r="F7" s="124"/>
      <c r="G7" s="126">
        <f t="shared" ca="1" si="1"/>
        <v>45974.986468055555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45974.986468055555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45974.986468055555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45974.986468055555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45974.986468055555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45974.986468055555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45974.986468055555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45974.986468055555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45974.986468055555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45974.986468055555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45974.986468055555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45974.986468055555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45974.986468055555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45974.986468055555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45974.986468055555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45974.986468055555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45974.986468055555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45974.986468055555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45974.986468055555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45974.986468055555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45974.986468055555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45974.986468055555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45974.986468055555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45974.986468055555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45974.986468055555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45974.986468055555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45974.986468055555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45974.986468055555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45974.986468055555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45974.986468055555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45974.986468055555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45974.986468055555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45974.986468055555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45974.986468055555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45974.986468055555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45974.986468055555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45974.986468055555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45974.986468055555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45974.986468055555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45974.986468055555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45974.986468055555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45974.986468055555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45974.986468055555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45974.986468055555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45974.986468055555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45974.986468055555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45974.986468055555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45974.986468055555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45974.986468055555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45974.986468055555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45974.986468055555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45974.986468055555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45974.986468055555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45974.986468055555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45974.986468055555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45974.986468055555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45974.986468055555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45974.986468055555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45974.986468055555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45974.986468055555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45974.986468055555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45974.986468055555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45974.986468055555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45974.986468055555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45974.986468055555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45974.986468055555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45974.986468055555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45974.986468055555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45974.986468055555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45974.986468055555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45974.986468055555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45974.986468055555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45974.986468055555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45974.986468055555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45974.986468055555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45974.986468055555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45974.986468055555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45974.986468055555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45974.986468055555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45974.986468055555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45974.986468055555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45974.986468055555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45974.986468055555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45974.986468055555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45974.986468055555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45974.986468055555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45974.986468055555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45974.986468055555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45974.986468055555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45974.986468055555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45974.986468055555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45974.986468055555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45974.986468055555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45974.986468055555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45974.986468055555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45974.986468055555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45974.986468055555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45974.986468055555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45974.986468055555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45974.986468055555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45974.986468055555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45974.986468055555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45974.986468055555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45974.986468055555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45974.986468055555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45974.986468055555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45974.986468055555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45974.986468055555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45974.986468055555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45974.986468055555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45974.986468055555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45974.986468055555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45974.986468055555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45974.986468055555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45974.986468055555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45974.986468055555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45974.986468055555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45974.986468055555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45974.986468055555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45974.986468055555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45974.986468055555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45974.986468055555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45974.986468055555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45974.986468055555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45974.986468055555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45974.986468055555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45974.986468055555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45974.986468055555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45974.986468055555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45974.986468055555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45974.986468055555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45974.986468055555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45974.986468055555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45974.986468055555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45974.986468055555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45974.986468055555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45974.986468055555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45974.986468055555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45974.986468055555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45974.986468055555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45974.986468055555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45974.986468055555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45974.986468055555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45974.986468055555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45974.986468055555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45974.986468055555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45974.986468055555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45974.986468055555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45974.986468055555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45974.986468055555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45974.986468055555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45974.986468055555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45974.986468055555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45974.986468055555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45974.986468055555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45974.986468055555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45974.986468055555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45974.986468055555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45974.986468055555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45974.986468055555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45974.986468055555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45974.986468055555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45974.986468055555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45974.986468055555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45974.986468055555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45974.986468055555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45974.986468055555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45974.986468055555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45974.986468055555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45974.986468055555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45974.986468055555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45974.986468055555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45974.986468055555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45974.986468055555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45974.986468055555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45974.986468055555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45974.986468055555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45974.986468055555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45974.986468055555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45974.986468055555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45974.986468055555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45974.986468055555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45974.986468055555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45974.986468055555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45974.986468055555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45974.986468055555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45974.986468055555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45974.986468055555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45974.986468055555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45974.986468055555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45974.986468055555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45974.986468055555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45974.986468055555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45974.986468055555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45974.986468055555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45974.986468055555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45974.986468055555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45974.986468055555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45974.986468055555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45974.986468055555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45974.986468055555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45974.986468055555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45974.986468055555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45974.986468055555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45974.986468055555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45974.986468055555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45974.986468055555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45974.986468055555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45974.986468055555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45974.986468055555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45974.986468055555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45974.986468055555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45974.986468055555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35777</v>
      </c>
      <c r="E2" s="124" t="s">
        <v>39021</v>
      </c>
      <c r="F2" s="143">
        <v>45974.911793981482</v>
      </c>
      <c r="G2" s="105">
        <f t="shared" ref="G2:G38" ca="1" si="0">IFERROR(NOW()-F2,"-")</f>
        <v>7.4674074072390795E-2</v>
      </c>
      <c r="H2" s="143">
        <v>45974.919386574074</v>
      </c>
      <c r="I2" s="141" t="str">
        <f>IFERROR(VLOOKUP(D2,DB!A:F,6,0),"")</f>
        <v>SCECO</v>
      </c>
      <c r="J2" s="141" t="str">
        <f>IFERROR(VLOOKUP(D2,DB!A:G,7,0),"")</f>
        <v xml:space="preserve">Weak </v>
      </c>
      <c r="K2" s="144" t="s">
        <v>39123</v>
      </c>
      <c r="L2" s="145" t="str">
        <f>IFERROR(VLOOKUP(D2,DB!A:I,9,0),"")</f>
        <v>Latis</v>
      </c>
    </row>
    <row r="3" spans="1:16382" ht="31.5" customHeight="1">
      <c r="A3" s="140" t="s">
        <v>39124</v>
      </c>
      <c r="B3" s="141" t="str">
        <f>IFERROR(VLOOKUP(D3,DB!A:K,11,0),"")</f>
        <v>R6</v>
      </c>
      <c r="C3" s="142">
        <v>1</v>
      </c>
      <c r="D3" s="141" t="s">
        <v>33892</v>
      </c>
      <c r="E3" s="159" t="s">
        <v>39125</v>
      </c>
      <c r="F3" s="143">
        <v>45974.858148148145</v>
      </c>
      <c r="G3" s="105">
        <f t="shared" ca="1" si="0"/>
        <v>0.12831990740960464</v>
      </c>
      <c r="H3" s="143">
        <v>45974.858148148145</v>
      </c>
      <c r="I3" s="141" t="str">
        <f>IFERROR(VLOOKUP(D3,DB!A:F,6,0),"")</f>
        <v>SCECO</v>
      </c>
      <c r="J3" s="141" t="str">
        <f>IFERROR(VLOOKUP(D3,DB!A:G,7,0),"")</f>
        <v>Vandalized+No BB Design</v>
      </c>
      <c r="K3" s="144" t="s">
        <v>39126</v>
      </c>
      <c r="L3" s="145" t="str">
        <f>IFERROR(VLOOKUP(D3,DB!A:I,9,0),"")</f>
        <v>Latis</v>
      </c>
    </row>
    <row r="4" spans="1:16382" ht="31.5" customHeight="1">
      <c r="A4" s="140"/>
      <c r="B4" s="141" t="str">
        <f>IFERROR(VLOOKUP(D4,DB!A:K,11,0),"")</f>
        <v/>
      </c>
      <c r="C4" s="142"/>
      <c r="D4" s="141"/>
      <c r="E4" s="124"/>
      <c r="F4" s="143"/>
      <c r="G4" s="105">
        <f t="shared" ca="1" si="0"/>
        <v>45974.986468055555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45974.986468055555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45974.986468055555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45974.986468055555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45974.986468055555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45974.986468055555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45974.986468055555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45974.986468055555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45974.986468055555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45974.986468055555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45974.986468055555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45974.986468055555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45974.986468055555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45974.986468055555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45974.986468055555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45974.986468055555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45974.986468055555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45974.986468055555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45974.986468055555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45974.986468055555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45974.986468055555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45974.986468055555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45974.986468055555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45974.986468055555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45974.986468055555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45974.986468055555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45974.986468055555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45974.986468055555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45974.986468055555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45974.986468055555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45974.986468055555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45974.986468055555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45974.986468055555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45974.986468055555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45974.986468055555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45974.986468055555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45974.986468055555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45974.986468055555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45974.986468055555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45974.986468055555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45974.986468055555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45974.986468055555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45974.986468055555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45974.986468055555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45974.986468055555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45974.986468055555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45974.986468055555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45974.986468055555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45974.986468055555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45974.986468055555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45974.986468055555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45974.986468055555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45974.986468055555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45974.986468055555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45974.986468055555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45974.986468055555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45974.986468055555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45974.986468055555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45974.986468055555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45974.986468055555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45974.986468055555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45974.986468055555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45974.986468055555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45974.986468055555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45974.986468055555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45974.986468055555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45974.986468055555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45974.986468055555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45974.986468055555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45974.986468055555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45974.986468055555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45974.986468055555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45974.986468055555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45974.986468055555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45974.986468055555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45974.986468055555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45974.986468055555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45974.986468055555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45974.986468055555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45974.986468055555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45974.986468055555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45974.986468055555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45974.986468055555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45974.986468055555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45974.986468055555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45974.986468055555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45974.986468055555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45974.986468055555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45974.986468055555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45974.986468055555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45974.986468055555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45974.986468055555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45974.986468055555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45974.986468055555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45974.986468055555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45974.986468055555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45974.986468055555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45974.986468055555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45974.986468055555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45974.986468055555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45974.986468055555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45974.986468055555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45974.986468055555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45974.986468055555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45974.986468055555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45974.986468055555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45974.986468055555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45974.986468055555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45974.986468055555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45974.986468055555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45974.986468055555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45974.986468055555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45974.986468055555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45974.986468055555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45974.986468055555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45974.986468055555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45974.986468055555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45974.986468055555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45974.986468055555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45974.986468055555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45974.986468055555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45974.986468055555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45974.986468055555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45974.986468055555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45974.986468055555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45974.986468055555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45974.986468055555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45974.986468055555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45974.986468055555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45974.986468055555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45974.986468055555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45974.986468055555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45974.986468055555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2025-11-13T20:41:42Z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